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75" yWindow="-255" windowWidth="12255" windowHeight="7635" tabRatio="611" activeTab="1"/>
  </bookViews>
  <sheets>
    <sheet name="1400 Im." sheetId="31" r:id="rId1"/>
    <sheet name="1500 Im." sheetId="34" r:id="rId2"/>
    <sheet name="1540 Im." sheetId="35" r:id="rId3"/>
    <sheet name="1580 Im." sheetId="42" r:id="rId4"/>
    <sheet name="1500 Ships I" sheetId="36" r:id="rId5"/>
    <sheet name="1500 Ships II" sheetId="37" r:id="rId6"/>
    <sheet name="1500 Ships I sorted" sheetId="39" r:id="rId7"/>
    <sheet name="1500 Ships II unsorted" sheetId="38" r:id="rId8"/>
    <sheet name="1500 Ship Graphs" sheetId="40" r:id="rId9"/>
  </sheets>
  <definedNames>
    <definedName name="_xlnm._FilterDatabase" localSheetId="0" hidden="1">'1400 Im.'!$A$19:$AP$310</definedName>
    <definedName name="_xlnm._FilterDatabase" localSheetId="1" hidden="1">'1500 Im.'!$A$19:$AQ$310</definedName>
    <definedName name="_xlnm._FilterDatabase" localSheetId="8" hidden="1">'1500 Ship Graphs'!$M$231:$N$244</definedName>
    <definedName name="_xlnm._FilterDatabase" localSheetId="6" hidden="1">'1500 Ships I sorted'!$A$2:$H$156</definedName>
    <definedName name="_xlnm._FilterDatabase" localSheetId="5" hidden="1">'1500 Ships II'!$B$21:$Y$213</definedName>
    <definedName name="_xlnm._FilterDatabase" localSheetId="7" hidden="1">'1500 Ships II unsorted'!$B$2:$J$215</definedName>
    <definedName name="_xlnm._FilterDatabase" localSheetId="2" hidden="1">'1540 Im.'!$A$19:$AP$310</definedName>
    <definedName name="_xlnm._FilterDatabase" localSheetId="3" hidden="1">'1580 Im.'!$A$19:$AP$310</definedName>
    <definedName name="_xlnm.Criteria" localSheetId="0">'1400 Im.'!$F$1:$G$8</definedName>
    <definedName name="_xlnm.Criteria" localSheetId="1">'1500 Im.'!$O$1:$P$3</definedName>
    <definedName name="Military1500" localSheetId="0">'1400 Im.'!$A$19:$AS$310</definedName>
    <definedName name="Military1500" localSheetId="1">'1500 Im.'!$A$19:$AV$310</definedName>
    <definedName name="Name" localSheetId="0">'1400 Im.'!$A$19</definedName>
    <definedName name="Name" localSheetId="1">'1500 Im.'!$A$19</definedName>
    <definedName name="Other" localSheetId="0">'1400 Im.'!$A$19:$AJ$310</definedName>
    <definedName name="Other" localSheetId="1">'1500 Im.'!$A$19:$AI$310</definedName>
    <definedName name="STA_1540" localSheetId="2">'1540 Im.'!$A$20:$AA$310</definedName>
    <definedName name="STA_1540" localSheetId="3">'1580 Im.'!$A$20:$AA$310</definedName>
    <definedName name="Starbreak_A" localSheetId="0">'1400 Im.'!$A$19:$AO$310</definedName>
    <definedName name="Starbreak_A" localSheetId="1">'1500 Im.'!$A$19:$AR$310</definedName>
  </definedNames>
  <calcPr calcId="145621"/>
</workbook>
</file>

<file path=xl/calcChain.xml><?xml version="1.0" encoding="utf-8"?>
<calcChain xmlns="http://schemas.openxmlformats.org/spreadsheetml/2006/main">
  <c r="AO133" i="42" l="1"/>
  <c r="AP133" i="42" s="1"/>
  <c r="AM133" i="42"/>
  <c r="AN133" i="42" s="1"/>
  <c r="AD133" i="42"/>
  <c r="AC133" i="42"/>
  <c r="AO293" i="42"/>
  <c r="AP293" i="42" s="1"/>
  <c r="AM293" i="42"/>
  <c r="AN293" i="42" s="1"/>
  <c r="AD293" i="42"/>
  <c r="AC293" i="42"/>
  <c r="AO187" i="42"/>
  <c r="AP187" i="42" s="1"/>
  <c r="AM187" i="42"/>
  <c r="AN187" i="42" s="1"/>
  <c r="AD187" i="42"/>
  <c r="AC187" i="42"/>
  <c r="AO45" i="42"/>
  <c r="AP45" i="42" s="1"/>
  <c r="AM45" i="42"/>
  <c r="AN45" i="42" s="1"/>
  <c r="AD45" i="42"/>
  <c r="AC45" i="42"/>
  <c r="AO308" i="42"/>
  <c r="AP308" i="42" s="1"/>
  <c r="AM308" i="42"/>
  <c r="AN308" i="42" s="1"/>
  <c r="AD308" i="42"/>
  <c r="AC308" i="42"/>
  <c r="AO105" i="42"/>
  <c r="AP105" i="42" s="1"/>
  <c r="AM105" i="42"/>
  <c r="AN105" i="42" s="1"/>
  <c r="AD105" i="42"/>
  <c r="AC105" i="42"/>
  <c r="AO52" i="42"/>
  <c r="AP52" i="42" s="1"/>
  <c r="AM52" i="42"/>
  <c r="AN52" i="42" s="1"/>
  <c r="AD52" i="42"/>
  <c r="AC52" i="42"/>
  <c r="AO186" i="42"/>
  <c r="AP186" i="42" s="1"/>
  <c r="AM186" i="42"/>
  <c r="AN186" i="42" s="1"/>
  <c r="AD186" i="42"/>
  <c r="AC186" i="42"/>
  <c r="AO298" i="42"/>
  <c r="AP298" i="42" s="1"/>
  <c r="AM298" i="42"/>
  <c r="AN298" i="42" s="1"/>
  <c r="AD298" i="42"/>
  <c r="AC298" i="42"/>
  <c r="AO91" i="42"/>
  <c r="AP91" i="42" s="1"/>
  <c r="AM91" i="42"/>
  <c r="AN91" i="42" s="1"/>
  <c r="AD91" i="42"/>
  <c r="AC91" i="42"/>
  <c r="AO246" i="42"/>
  <c r="AP246" i="42" s="1"/>
  <c r="AM246" i="42"/>
  <c r="AN246" i="42" s="1"/>
  <c r="AD246" i="42"/>
  <c r="AC246" i="42"/>
  <c r="AO75" i="42"/>
  <c r="AP75" i="42" s="1"/>
  <c r="AM75" i="42"/>
  <c r="AN75" i="42" s="1"/>
  <c r="AD75" i="42"/>
  <c r="AC75" i="42"/>
  <c r="AO297" i="42"/>
  <c r="AP297" i="42" s="1"/>
  <c r="AM297" i="42"/>
  <c r="AN297" i="42" s="1"/>
  <c r="AD297" i="42"/>
  <c r="AC297" i="42"/>
  <c r="AO272" i="42"/>
  <c r="AP272" i="42" s="1"/>
  <c r="AM272" i="42"/>
  <c r="AN272" i="42" s="1"/>
  <c r="AD272" i="42"/>
  <c r="AC272" i="42"/>
  <c r="AO141" i="42"/>
  <c r="AP141" i="42" s="1"/>
  <c r="AM141" i="42"/>
  <c r="AN141" i="42" s="1"/>
  <c r="AD141" i="42"/>
  <c r="AC141" i="42"/>
  <c r="AO181" i="42"/>
  <c r="AP181" i="42" s="1"/>
  <c r="AM181" i="42"/>
  <c r="AN181" i="42" s="1"/>
  <c r="AD181" i="42"/>
  <c r="AC181" i="42"/>
  <c r="AO258" i="42"/>
  <c r="AP258" i="42" s="1"/>
  <c r="AM258" i="42"/>
  <c r="AN258" i="42" s="1"/>
  <c r="AD258" i="42"/>
  <c r="AC258" i="42"/>
  <c r="AO26" i="42"/>
  <c r="AP26" i="42" s="1"/>
  <c r="AM26" i="42"/>
  <c r="AN26" i="42" s="1"/>
  <c r="AD26" i="42"/>
  <c r="AC26" i="42"/>
  <c r="AO110" i="42"/>
  <c r="AP110" i="42" s="1"/>
  <c r="AM110" i="42"/>
  <c r="AN110" i="42" s="1"/>
  <c r="AD110" i="42"/>
  <c r="AC110" i="42"/>
  <c r="AO202" i="42"/>
  <c r="AP202" i="42" s="1"/>
  <c r="AM202" i="42"/>
  <c r="AN202" i="42" s="1"/>
  <c r="AD202" i="42"/>
  <c r="AC202" i="42"/>
  <c r="AO152" i="42"/>
  <c r="AP152" i="42" s="1"/>
  <c r="AM152" i="42"/>
  <c r="AN152" i="42" s="1"/>
  <c r="AD152" i="42"/>
  <c r="AC152" i="42"/>
  <c r="AO38" i="42"/>
  <c r="AP38" i="42" s="1"/>
  <c r="AM38" i="42"/>
  <c r="AN38" i="42" s="1"/>
  <c r="AD38" i="42"/>
  <c r="AC38" i="42"/>
  <c r="AO235" i="42"/>
  <c r="AP235" i="42" s="1"/>
  <c r="AM235" i="42"/>
  <c r="AN235" i="42" s="1"/>
  <c r="AD235" i="42"/>
  <c r="AC235" i="42"/>
  <c r="AO144" i="42"/>
  <c r="AP144" i="42" s="1"/>
  <c r="AM144" i="42"/>
  <c r="AN144" i="42" s="1"/>
  <c r="AD144" i="42"/>
  <c r="AC144" i="42"/>
  <c r="AO291" i="42"/>
  <c r="AP291" i="42" s="1"/>
  <c r="AM291" i="42"/>
  <c r="AN291" i="42" s="1"/>
  <c r="AD291" i="42"/>
  <c r="AC291" i="42"/>
  <c r="AO188" i="42"/>
  <c r="AP188" i="42" s="1"/>
  <c r="AM188" i="42"/>
  <c r="AN188" i="42" s="1"/>
  <c r="AD188" i="42"/>
  <c r="AC188" i="42"/>
  <c r="AO59" i="42"/>
  <c r="AP59" i="42" s="1"/>
  <c r="AM59" i="42"/>
  <c r="AN59" i="42" s="1"/>
  <c r="AD59" i="42"/>
  <c r="AC59" i="42"/>
  <c r="AO119" i="42"/>
  <c r="AP119" i="42" s="1"/>
  <c r="AM119" i="42"/>
  <c r="AN119" i="42" s="1"/>
  <c r="AD119" i="42"/>
  <c r="AC119" i="42"/>
  <c r="AO222" i="42"/>
  <c r="AP222" i="42" s="1"/>
  <c r="AM222" i="42"/>
  <c r="AN222" i="42" s="1"/>
  <c r="AD222" i="42"/>
  <c r="AC222" i="42"/>
  <c r="AO278" i="42"/>
  <c r="AP278" i="42" s="1"/>
  <c r="AM278" i="42"/>
  <c r="AN278" i="42" s="1"/>
  <c r="AD278" i="42"/>
  <c r="AC278" i="42"/>
  <c r="AO262" i="42"/>
  <c r="AP262" i="42" s="1"/>
  <c r="AM262" i="42"/>
  <c r="AN262" i="42" s="1"/>
  <c r="AD262" i="42"/>
  <c r="AC262" i="42"/>
  <c r="AO46" i="42"/>
  <c r="AP46" i="42" s="1"/>
  <c r="AM46" i="42"/>
  <c r="AN46" i="42" s="1"/>
  <c r="AD46" i="42"/>
  <c r="AC46" i="42"/>
  <c r="AO97" i="42"/>
  <c r="AP97" i="42" s="1"/>
  <c r="AM97" i="42"/>
  <c r="AN97" i="42" s="1"/>
  <c r="AD97" i="42"/>
  <c r="AC97" i="42"/>
  <c r="AO183" i="42"/>
  <c r="AP183" i="42" s="1"/>
  <c r="AM183" i="42"/>
  <c r="AN183" i="42" s="1"/>
  <c r="AD183" i="42"/>
  <c r="AC183" i="42"/>
  <c r="AO284" i="42"/>
  <c r="AP284" i="42" s="1"/>
  <c r="AM284" i="42"/>
  <c r="AN284" i="42" s="1"/>
  <c r="AD284" i="42"/>
  <c r="AC284" i="42"/>
  <c r="AO63" i="42"/>
  <c r="AP63" i="42" s="1"/>
  <c r="AM63" i="42"/>
  <c r="AN63" i="42" s="1"/>
  <c r="AD63" i="42"/>
  <c r="AC63" i="42"/>
  <c r="AO198" i="42"/>
  <c r="AP198" i="42" s="1"/>
  <c r="AM198" i="42"/>
  <c r="AN198" i="42" s="1"/>
  <c r="AD198" i="42"/>
  <c r="AC198" i="42"/>
  <c r="AO68" i="42"/>
  <c r="AP68" i="42" s="1"/>
  <c r="AM68" i="42"/>
  <c r="AN68" i="42" s="1"/>
  <c r="AD68" i="42"/>
  <c r="AC68" i="42"/>
  <c r="AO54" i="42"/>
  <c r="AP54" i="42" s="1"/>
  <c r="AM54" i="42"/>
  <c r="AN54" i="42" s="1"/>
  <c r="AD54" i="42"/>
  <c r="AC54" i="42"/>
  <c r="AO146" i="42"/>
  <c r="AP146" i="42" s="1"/>
  <c r="AM146" i="42"/>
  <c r="AN146" i="42" s="1"/>
  <c r="AD146" i="42"/>
  <c r="AC146" i="42"/>
  <c r="AO170" i="42"/>
  <c r="AP170" i="42" s="1"/>
  <c r="AM170" i="42"/>
  <c r="AN170" i="42" s="1"/>
  <c r="AD170" i="42"/>
  <c r="AC170" i="42"/>
  <c r="AO168" i="42"/>
  <c r="AP168" i="42" s="1"/>
  <c r="AM168" i="42"/>
  <c r="AN168" i="42" s="1"/>
  <c r="AD168" i="42"/>
  <c r="AC168" i="42"/>
  <c r="AO90" i="42"/>
  <c r="AP90" i="42" s="1"/>
  <c r="AM90" i="42"/>
  <c r="AN90" i="42" s="1"/>
  <c r="AD90" i="42"/>
  <c r="AC90" i="42"/>
  <c r="AO95" i="42"/>
  <c r="AP95" i="42" s="1"/>
  <c r="AM95" i="42"/>
  <c r="AN95" i="42" s="1"/>
  <c r="AD95" i="42"/>
  <c r="AC95" i="42"/>
  <c r="AO126" i="42"/>
  <c r="AP126" i="42" s="1"/>
  <c r="AM126" i="42"/>
  <c r="AN126" i="42" s="1"/>
  <c r="AD126" i="42"/>
  <c r="AC126" i="42"/>
  <c r="AO148" i="42"/>
  <c r="AP148" i="42" s="1"/>
  <c r="AM148" i="42"/>
  <c r="AN148" i="42" s="1"/>
  <c r="AD148" i="42"/>
  <c r="AC148" i="42"/>
  <c r="AO21" i="42"/>
  <c r="AP21" i="42" s="1"/>
  <c r="AM21" i="42"/>
  <c r="AN21" i="42" s="1"/>
  <c r="AD21" i="42"/>
  <c r="AC21" i="42"/>
  <c r="AO120" i="42"/>
  <c r="AP120" i="42" s="1"/>
  <c r="AM120" i="42"/>
  <c r="AN120" i="42" s="1"/>
  <c r="AD120" i="42"/>
  <c r="AC120" i="42"/>
  <c r="AO150" i="42"/>
  <c r="AP150" i="42" s="1"/>
  <c r="AM150" i="42"/>
  <c r="AN150" i="42" s="1"/>
  <c r="AD150" i="42"/>
  <c r="AC150" i="42"/>
  <c r="AO162" i="42"/>
  <c r="AP162" i="42" s="1"/>
  <c r="AM162" i="42"/>
  <c r="AN162" i="42" s="1"/>
  <c r="AD162" i="42"/>
  <c r="AC162" i="42"/>
  <c r="AO227" i="42"/>
  <c r="AP227" i="42" s="1"/>
  <c r="AM227" i="42"/>
  <c r="AN227" i="42" s="1"/>
  <c r="AD227" i="42"/>
  <c r="AC227" i="42"/>
  <c r="AO115" i="42"/>
  <c r="AP115" i="42" s="1"/>
  <c r="AM115" i="42"/>
  <c r="AN115" i="42" s="1"/>
  <c r="AD115" i="42"/>
  <c r="AC115" i="42"/>
  <c r="AO177" i="42"/>
  <c r="AP177" i="42" s="1"/>
  <c r="AM177" i="42"/>
  <c r="AN177" i="42" s="1"/>
  <c r="AD177" i="42"/>
  <c r="AC177" i="42"/>
  <c r="AO217" i="42"/>
  <c r="AP217" i="42" s="1"/>
  <c r="AM217" i="42"/>
  <c r="AN217" i="42" s="1"/>
  <c r="AD217" i="42"/>
  <c r="AC217" i="42"/>
  <c r="AO77" i="42"/>
  <c r="AP77" i="42" s="1"/>
  <c r="AM77" i="42"/>
  <c r="AN77" i="42" s="1"/>
  <c r="AD77" i="42"/>
  <c r="AC77" i="42"/>
  <c r="AO73" i="42"/>
  <c r="AP73" i="42" s="1"/>
  <c r="AM73" i="42"/>
  <c r="AN73" i="42" s="1"/>
  <c r="AD73" i="42"/>
  <c r="AC73" i="42"/>
  <c r="AO87" i="42"/>
  <c r="AP87" i="42" s="1"/>
  <c r="AM87" i="42"/>
  <c r="AN87" i="42" s="1"/>
  <c r="AD87" i="42"/>
  <c r="AC87" i="42"/>
  <c r="AO229" i="42"/>
  <c r="AP229" i="42" s="1"/>
  <c r="AM229" i="42"/>
  <c r="AN229" i="42" s="1"/>
  <c r="AD229" i="42"/>
  <c r="AC229" i="42"/>
  <c r="AO223" i="42"/>
  <c r="AP223" i="42" s="1"/>
  <c r="AM223" i="42"/>
  <c r="AN223" i="42" s="1"/>
  <c r="AD223" i="42"/>
  <c r="AC223" i="42"/>
  <c r="AO134" i="42"/>
  <c r="AP134" i="42" s="1"/>
  <c r="AM134" i="42"/>
  <c r="AN134" i="42" s="1"/>
  <c r="AD134" i="42"/>
  <c r="AC134" i="42"/>
  <c r="AO231" i="42"/>
  <c r="AP231" i="42" s="1"/>
  <c r="AM231" i="42"/>
  <c r="AN231" i="42" s="1"/>
  <c r="AD231" i="42"/>
  <c r="AC231" i="42"/>
  <c r="AO92" i="42"/>
  <c r="AP92" i="42" s="1"/>
  <c r="AM92" i="42"/>
  <c r="AN92" i="42" s="1"/>
  <c r="AD92" i="42"/>
  <c r="AC92" i="42"/>
  <c r="AO261" i="42"/>
  <c r="AP261" i="42" s="1"/>
  <c r="AM261" i="42"/>
  <c r="AN261" i="42" s="1"/>
  <c r="AD261" i="42"/>
  <c r="AC261" i="42"/>
  <c r="AO185" i="42"/>
  <c r="AP185" i="42" s="1"/>
  <c r="AM185" i="42"/>
  <c r="AN185" i="42" s="1"/>
  <c r="AD185" i="42"/>
  <c r="AC185" i="42"/>
  <c r="AO247" i="42"/>
  <c r="AP247" i="42" s="1"/>
  <c r="AM247" i="42"/>
  <c r="AN247" i="42" s="1"/>
  <c r="AD247" i="42"/>
  <c r="AC247" i="42"/>
  <c r="AO190" i="42"/>
  <c r="AP190" i="42" s="1"/>
  <c r="AM190" i="42"/>
  <c r="AN190" i="42" s="1"/>
  <c r="AD190" i="42"/>
  <c r="AC190" i="42"/>
  <c r="AO282" i="42"/>
  <c r="AP282" i="42" s="1"/>
  <c r="AM282" i="42"/>
  <c r="AN282" i="42" s="1"/>
  <c r="AD282" i="42"/>
  <c r="AC282" i="42"/>
  <c r="AO253" i="42"/>
  <c r="AP253" i="42" s="1"/>
  <c r="AM253" i="42"/>
  <c r="AN253" i="42" s="1"/>
  <c r="AD253" i="42"/>
  <c r="AC253" i="42"/>
  <c r="AO199" i="42"/>
  <c r="AP199" i="42" s="1"/>
  <c r="AM199" i="42"/>
  <c r="AN199" i="42" s="1"/>
  <c r="AD199" i="42"/>
  <c r="AC199" i="42"/>
  <c r="AO99" i="42"/>
  <c r="AP99" i="42" s="1"/>
  <c r="AM99" i="42"/>
  <c r="AN99" i="42" s="1"/>
  <c r="AD99" i="42"/>
  <c r="AC99" i="42"/>
  <c r="AO106" i="42"/>
  <c r="AP106" i="42" s="1"/>
  <c r="AM106" i="42"/>
  <c r="AN106" i="42" s="1"/>
  <c r="AD106" i="42"/>
  <c r="AC106" i="42"/>
  <c r="AO195" i="42"/>
  <c r="AP195" i="42" s="1"/>
  <c r="AM195" i="42"/>
  <c r="AN195" i="42" s="1"/>
  <c r="AD195" i="42"/>
  <c r="AC195" i="42"/>
  <c r="AO103" i="42"/>
  <c r="AP103" i="42" s="1"/>
  <c r="AM103" i="42"/>
  <c r="AN103" i="42" s="1"/>
  <c r="AD103" i="42"/>
  <c r="AC103" i="42"/>
  <c r="AO108" i="42"/>
  <c r="AP108" i="42" s="1"/>
  <c r="AM108" i="42"/>
  <c r="AN108" i="42" s="1"/>
  <c r="AD108" i="42"/>
  <c r="AC108" i="42"/>
  <c r="AO40" i="42"/>
  <c r="AP40" i="42" s="1"/>
  <c r="AM40" i="42"/>
  <c r="AN40" i="42" s="1"/>
  <c r="AD40" i="42"/>
  <c r="AC40" i="42"/>
  <c r="AO216" i="42"/>
  <c r="AP216" i="42" s="1"/>
  <c r="AM216" i="42"/>
  <c r="AN216" i="42" s="1"/>
  <c r="AD216" i="42"/>
  <c r="AC216" i="42"/>
  <c r="AO98" i="42"/>
  <c r="AP98" i="42" s="1"/>
  <c r="AM98" i="42"/>
  <c r="AN98" i="42" s="1"/>
  <c r="AD98" i="42"/>
  <c r="AC98" i="42"/>
  <c r="AO193" i="42"/>
  <c r="AP193" i="42" s="1"/>
  <c r="AM193" i="42"/>
  <c r="AN193" i="42" s="1"/>
  <c r="AD193" i="42"/>
  <c r="AC193" i="42"/>
  <c r="AO191" i="42"/>
  <c r="AP191" i="42" s="1"/>
  <c r="AM191" i="42"/>
  <c r="AN191" i="42" s="1"/>
  <c r="AD191" i="42"/>
  <c r="AC191" i="42"/>
  <c r="AO301" i="42"/>
  <c r="AP301" i="42" s="1"/>
  <c r="AM301" i="42"/>
  <c r="AN301" i="42" s="1"/>
  <c r="AD301" i="42"/>
  <c r="AC301" i="42"/>
  <c r="AO50" i="42"/>
  <c r="AP50" i="42" s="1"/>
  <c r="AM50" i="42"/>
  <c r="AN50" i="42" s="1"/>
  <c r="AD50" i="42"/>
  <c r="AC50" i="42"/>
  <c r="AO66" i="42"/>
  <c r="AP66" i="42" s="1"/>
  <c r="AM66" i="42"/>
  <c r="AN66" i="42" s="1"/>
  <c r="AD66" i="42"/>
  <c r="AC66" i="42"/>
  <c r="AO279" i="42"/>
  <c r="AP279" i="42" s="1"/>
  <c r="AM279" i="42"/>
  <c r="AN279" i="42" s="1"/>
  <c r="AD279" i="42"/>
  <c r="AC279" i="42"/>
  <c r="AO169" i="42"/>
  <c r="AP169" i="42" s="1"/>
  <c r="AM169" i="42"/>
  <c r="AN169" i="42" s="1"/>
  <c r="AD169" i="42"/>
  <c r="AC169" i="42"/>
  <c r="AO234" i="42"/>
  <c r="AP234" i="42" s="1"/>
  <c r="AM234" i="42"/>
  <c r="AN234" i="42" s="1"/>
  <c r="AD234" i="42"/>
  <c r="AC234" i="42"/>
  <c r="AO233" i="42"/>
  <c r="AP233" i="42" s="1"/>
  <c r="AM233" i="42"/>
  <c r="AN233" i="42" s="1"/>
  <c r="AD233" i="42"/>
  <c r="AC233" i="42"/>
  <c r="AO264" i="42"/>
  <c r="AP264" i="42" s="1"/>
  <c r="AM264" i="42"/>
  <c r="AN264" i="42" s="1"/>
  <c r="AD264" i="42"/>
  <c r="AC264" i="42"/>
  <c r="AO211" i="42"/>
  <c r="AP211" i="42" s="1"/>
  <c r="AM211" i="42"/>
  <c r="AN211" i="42" s="1"/>
  <c r="AD211" i="42"/>
  <c r="AC211" i="42"/>
  <c r="AO140" i="42"/>
  <c r="AP140" i="42" s="1"/>
  <c r="AM140" i="42"/>
  <c r="AN140" i="42" s="1"/>
  <c r="AD140" i="42"/>
  <c r="AC140" i="42"/>
  <c r="AO154" i="42"/>
  <c r="AP154" i="42" s="1"/>
  <c r="AM154" i="42"/>
  <c r="AN154" i="42" s="1"/>
  <c r="AD154" i="42"/>
  <c r="AC154" i="42"/>
  <c r="AO175" i="42"/>
  <c r="AP175" i="42" s="1"/>
  <c r="AM175" i="42"/>
  <c r="AN175" i="42" s="1"/>
  <c r="AD175" i="42"/>
  <c r="AC175" i="42"/>
  <c r="AO310" i="42"/>
  <c r="AP310" i="42" s="1"/>
  <c r="AM310" i="42"/>
  <c r="AN310" i="42" s="1"/>
  <c r="AD310" i="42"/>
  <c r="AC310" i="42"/>
  <c r="AO180" i="42"/>
  <c r="AP180" i="42" s="1"/>
  <c r="AM180" i="42"/>
  <c r="AN180" i="42" s="1"/>
  <c r="AD180" i="42"/>
  <c r="AC180" i="42"/>
  <c r="AO158" i="42"/>
  <c r="AP158" i="42" s="1"/>
  <c r="AM158" i="42"/>
  <c r="AN158" i="42" s="1"/>
  <c r="AD158" i="42"/>
  <c r="AC158" i="42"/>
  <c r="AO118" i="42"/>
  <c r="AP118" i="42" s="1"/>
  <c r="AM118" i="42"/>
  <c r="AN118" i="42" s="1"/>
  <c r="AD118" i="42"/>
  <c r="AC118" i="42"/>
  <c r="AO94" i="42"/>
  <c r="AP94" i="42" s="1"/>
  <c r="AM94" i="42"/>
  <c r="AN94" i="42" s="1"/>
  <c r="AD94" i="42"/>
  <c r="AC94" i="42"/>
  <c r="AO277" i="42"/>
  <c r="AP277" i="42" s="1"/>
  <c r="AM277" i="42"/>
  <c r="AN277" i="42" s="1"/>
  <c r="AD277" i="42"/>
  <c r="AC277" i="42"/>
  <c r="AO69" i="42"/>
  <c r="AP69" i="42" s="1"/>
  <c r="AM69" i="42"/>
  <c r="AN69" i="42" s="1"/>
  <c r="AD69" i="42"/>
  <c r="AC69" i="42"/>
  <c r="AO281" i="42"/>
  <c r="AP281" i="42" s="1"/>
  <c r="AM281" i="42"/>
  <c r="AN281" i="42" s="1"/>
  <c r="AD281" i="42"/>
  <c r="AC281" i="42"/>
  <c r="AO39" i="42"/>
  <c r="AP39" i="42" s="1"/>
  <c r="AM39" i="42"/>
  <c r="AN39" i="42" s="1"/>
  <c r="AD39" i="42"/>
  <c r="AC39" i="42"/>
  <c r="AO287" i="42"/>
  <c r="AP287" i="42" s="1"/>
  <c r="AM287" i="42"/>
  <c r="AN287" i="42" s="1"/>
  <c r="AD287" i="42"/>
  <c r="AC287" i="42"/>
  <c r="AO114" i="42"/>
  <c r="AP114" i="42" s="1"/>
  <c r="AM114" i="42"/>
  <c r="AN114" i="42" s="1"/>
  <c r="AD114" i="42"/>
  <c r="AC114" i="42"/>
  <c r="AO220" i="42"/>
  <c r="AP220" i="42" s="1"/>
  <c r="AM220" i="42"/>
  <c r="AN220" i="42" s="1"/>
  <c r="AD220" i="42"/>
  <c r="AC220" i="42"/>
  <c r="AO226" i="42"/>
  <c r="AP226" i="42" s="1"/>
  <c r="AM226" i="42"/>
  <c r="AN226" i="42" s="1"/>
  <c r="AD226" i="42"/>
  <c r="AC226" i="42"/>
  <c r="AO273" i="42"/>
  <c r="AP273" i="42" s="1"/>
  <c r="AM273" i="42"/>
  <c r="AN273" i="42" s="1"/>
  <c r="AD273" i="42"/>
  <c r="AC273" i="42"/>
  <c r="AO208" i="42"/>
  <c r="AP208" i="42" s="1"/>
  <c r="AM208" i="42"/>
  <c r="AN208" i="42" s="1"/>
  <c r="AD208" i="42"/>
  <c r="AC208" i="42"/>
  <c r="AO209" i="42"/>
  <c r="AP209" i="42" s="1"/>
  <c r="AM209" i="42"/>
  <c r="AN209" i="42" s="1"/>
  <c r="AD209" i="42"/>
  <c r="AC209" i="42"/>
  <c r="AO149" i="42"/>
  <c r="AP149" i="42" s="1"/>
  <c r="AM149" i="42"/>
  <c r="AN149" i="42" s="1"/>
  <c r="AD149" i="42"/>
  <c r="AC149" i="42"/>
  <c r="AO245" i="42"/>
  <c r="AP245" i="42" s="1"/>
  <c r="AM245" i="42"/>
  <c r="AN245" i="42" s="1"/>
  <c r="AD245" i="42"/>
  <c r="AC245" i="42"/>
  <c r="AO43" i="42"/>
  <c r="AP43" i="42" s="1"/>
  <c r="AM43" i="42"/>
  <c r="AN43" i="42" s="1"/>
  <c r="AD43" i="42"/>
  <c r="AC43" i="42"/>
  <c r="AO60" i="42"/>
  <c r="AP60" i="42" s="1"/>
  <c r="AM60" i="42"/>
  <c r="AN60" i="42" s="1"/>
  <c r="AD60" i="42"/>
  <c r="AC60" i="42"/>
  <c r="AO159" i="42"/>
  <c r="AP159" i="42" s="1"/>
  <c r="AM159" i="42"/>
  <c r="AN159" i="42" s="1"/>
  <c r="AD159" i="42"/>
  <c r="AC159" i="42"/>
  <c r="AO61" i="42"/>
  <c r="AP61" i="42" s="1"/>
  <c r="AM61" i="42"/>
  <c r="AN61" i="42" s="1"/>
  <c r="AD61" i="42"/>
  <c r="AC61" i="42"/>
  <c r="AO302" i="42"/>
  <c r="AP302" i="42" s="1"/>
  <c r="AM302" i="42"/>
  <c r="AN302" i="42" s="1"/>
  <c r="AD302" i="42"/>
  <c r="AC302" i="42"/>
  <c r="AO206" i="42"/>
  <c r="AP206" i="42" s="1"/>
  <c r="AM206" i="42"/>
  <c r="AN206" i="42" s="1"/>
  <c r="AD206" i="42"/>
  <c r="AC206" i="42"/>
  <c r="AO56" i="42"/>
  <c r="AP56" i="42" s="1"/>
  <c r="AM56" i="42"/>
  <c r="AN56" i="42" s="1"/>
  <c r="AD56" i="42"/>
  <c r="AC56" i="42"/>
  <c r="AO204" i="42"/>
  <c r="AP204" i="42" s="1"/>
  <c r="AM204" i="42"/>
  <c r="AN204" i="42" s="1"/>
  <c r="AD204" i="42"/>
  <c r="AC204" i="42"/>
  <c r="AO251" i="42"/>
  <c r="AP251" i="42" s="1"/>
  <c r="AM251" i="42"/>
  <c r="AN251" i="42" s="1"/>
  <c r="AD251" i="42"/>
  <c r="AC251" i="42"/>
  <c r="AO33" i="42"/>
  <c r="AP33" i="42" s="1"/>
  <c r="AM33" i="42"/>
  <c r="AN33" i="42" s="1"/>
  <c r="AD33" i="42"/>
  <c r="AC33" i="42"/>
  <c r="AO142" i="42"/>
  <c r="AP142" i="42" s="1"/>
  <c r="AM142" i="42"/>
  <c r="AN142" i="42" s="1"/>
  <c r="AD142" i="42"/>
  <c r="AC142" i="42"/>
  <c r="AO139" i="42"/>
  <c r="AP139" i="42" s="1"/>
  <c r="AM139" i="42"/>
  <c r="AN139" i="42" s="1"/>
  <c r="AD139" i="42"/>
  <c r="AC139" i="42"/>
  <c r="AO79" i="42"/>
  <c r="AP79" i="42" s="1"/>
  <c r="AM79" i="42"/>
  <c r="AN79" i="42" s="1"/>
  <c r="AD79" i="42"/>
  <c r="AC79" i="42"/>
  <c r="AO213" i="42"/>
  <c r="AP213" i="42" s="1"/>
  <c r="AM213" i="42"/>
  <c r="AN213" i="42" s="1"/>
  <c r="AD213" i="42"/>
  <c r="AC213" i="42"/>
  <c r="AO205" i="42"/>
  <c r="AP205" i="42" s="1"/>
  <c r="AM205" i="42"/>
  <c r="AN205" i="42" s="1"/>
  <c r="AD205" i="42"/>
  <c r="AC205" i="42"/>
  <c r="AO267" i="42"/>
  <c r="AP267" i="42" s="1"/>
  <c r="AM267" i="42"/>
  <c r="AN267" i="42" s="1"/>
  <c r="AD267" i="42"/>
  <c r="AC267" i="42"/>
  <c r="AO224" i="42"/>
  <c r="AP224" i="42" s="1"/>
  <c r="AM224" i="42"/>
  <c r="AN224" i="42" s="1"/>
  <c r="AD224" i="42"/>
  <c r="AC224" i="42"/>
  <c r="AO121" i="42"/>
  <c r="AP121" i="42" s="1"/>
  <c r="AM121" i="42"/>
  <c r="AN121" i="42" s="1"/>
  <c r="AD121" i="42"/>
  <c r="AC121" i="42"/>
  <c r="AO275" i="42"/>
  <c r="AP275" i="42" s="1"/>
  <c r="AM275" i="42"/>
  <c r="AN275" i="42" s="1"/>
  <c r="AD275" i="42"/>
  <c r="AC275" i="42"/>
  <c r="AO171" i="42"/>
  <c r="AP171" i="42" s="1"/>
  <c r="AM171" i="42"/>
  <c r="AN171" i="42" s="1"/>
  <c r="AD171" i="42"/>
  <c r="AC171" i="42"/>
  <c r="AO47" i="42"/>
  <c r="AP47" i="42" s="1"/>
  <c r="AM47" i="42"/>
  <c r="AN47" i="42" s="1"/>
  <c r="AD47" i="42"/>
  <c r="AC47" i="42"/>
  <c r="AO71" i="42"/>
  <c r="AP71" i="42" s="1"/>
  <c r="AM71" i="42"/>
  <c r="AN71" i="42" s="1"/>
  <c r="AD71" i="42"/>
  <c r="AC71" i="42"/>
  <c r="AO239" i="42"/>
  <c r="AP239" i="42" s="1"/>
  <c r="AM239" i="42"/>
  <c r="AN239" i="42" s="1"/>
  <c r="AD239" i="42"/>
  <c r="AC239" i="42"/>
  <c r="AO207" i="42"/>
  <c r="AP207" i="42" s="1"/>
  <c r="AM207" i="42"/>
  <c r="AN207" i="42" s="1"/>
  <c r="AD207" i="42"/>
  <c r="AC207" i="42"/>
  <c r="AO236" i="42"/>
  <c r="AP236" i="42" s="1"/>
  <c r="AM236" i="42"/>
  <c r="AN236" i="42" s="1"/>
  <c r="AD236" i="42"/>
  <c r="AC236" i="42"/>
  <c r="AO96" i="42"/>
  <c r="AP96" i="42" s="1"/>
  <c r="AM96" i="42"/>
  <c r="AN96" i="42" s="1"/>
  <c r="AD96" i="42"/>
  <c r="AC96" i="42"/>
  <c r="AO266" i="42"/>
  <c r="AP266" i="42" s="1"/>
  <c r="AM266" i="42"/>
  <c r="AN266" i="42" s="1"/>
  <c r="AD266" i="42"/>
  <c r="AC266" i="42"/>
  <c r="AO62" i="42"/>
  <c r="AP62" i="42" s="1"/>
  <c r="AM62" i="42"/>
  <c r="AN62" i="42" s="1"/>
  <c r="AD62" i="42"/>
  <c r="AC62" i="42"/>
  <c r="AO303" i="42"/>
  <c r="AP303" i="42" s="1"/>
  <c r="AM303" i="42"/>
  <c r="AN303" i="42" s="1"/>
  <c r="AD303" i="42"/>
  <c r="AC303" i="42"/>
  <c r="AO53" i="42"/>
  <c r="AP53" i="42" s="1"/>
  <c r="AM53" i="42"/>
  <c r="AN53" i="42" s="1"/>
  <c r="AD53" i="42"/>
  <c r="AC53" i="42"/>
  <c r="AO49" i="42"/>
  <c r="AP49" i="42" s="1"/>
  <c r="AM49" i="42"/>
  <c r="AN49" i="42" s="1"/>
  <c r="AD49" i="42"/>
  <c r="AC49" i="42"/>
  <c r="AO288" i="42"/>
  <c r="AP288" i="42" s="1"/>
  <c r="AM288" i="42"/>
  <c r="AN288" i="42" s="1"/>
  <c r="AD288" i="42"/>
  <c r="AC288" i="42"/>
  <c r="AO196" i="42"/>
  <c r="AP196" i="42" s="1"/>
  <c r="AM196" i="42"/>
  <c r="AN196" i="42" s="1"/>
  <c r="AD196" i="42"/>
  <c r="AC196" i="42"/>
  <c r="AO76" i="42"/>
  <c r="AP76" i="42" s="1"/>
  <c r="AM76" i="42"/>
  <c r="AN76" i="42" s="1"/>
  <c r="AD76" i="42"/>
  <c r="AC76" i="42"/>
  <c r="AO85" i="42"/>
  <c r="AP85" i="42" s="1"/>
  <c r="AM85" i="42"/>
  <c r="AN85" i="42" s="1"/>
  <c r="AD85" i="42"/>
  <c r="AC85" i="42"/>
  <c r="AO274" i="42"/>
  <c r="AP274" i="42" s="1"/>
  <c r="AM274" i="42"/>
  <c r="AN274" i="42" s="1"/>
  <c r="AD274" i="42"/>
  <c r="AC274" i="42"/>
  <c r="AO44" i="42"/>
  <c r="AP44" i="42" s="1"/>
  <c r="AM44" i="42"/>
  <c r="AN44" i="42" s="1"/>
  <c r="AD44" i="42"/>
  <c r="AC44" i="42"/>
  <c r="AO131" i="42"/>
  <c r="AP131" i="42" s="1"/>
  <c r="AM131" i="42"/>
  <c r="AN131" i="42" s="1"/>
  <c r="AD131" i="42"/>
  <c r="AC131" i="42"/>
  <c r="AO252" i="42"/>
  <c r="AP252" i="42" s="1"/>
  <c r="AM252" i="42"/>
  <c r="AN252" i="42" s="1"/>
  <c r="AD252" i="42"/>
  <c r="AC252" i="42"/>
  <c r="AO289" i="42"/>
  <c r="AP289" i="42" s="1"/>
  <c r="AM289" i="42"/>
  <c r="AN289" i="42" s="1"/>
  <c r="AD289" i="42"/>
  <c r="AC289" i="42"/>
  <c r="AO306" i="42"/>
  <c r="AP306" i="42" s="1"/>
  <c r="AM306" i="42"/>
  <c r="AN306" i="42" s="1"/>
  <c r="AD306" i="42"/>
  <c r="AC306" i="42"/>
  <c r="AO250" i="42"/>
  <c r="AP250" i="42" s="1"/>
  <c r="AM250" i="42"/>
  <c r="AN250" i="42" s="1"/>
  <c r="AD250" i="42"/>
  <c r="AC250" i="42"/>
  <c r="AO101" i="42"/>
  <c r="AP101" i="42" s="1"/>
  <c r="AM101" i="42"/>
  <c r="AN101" i="42" s="1"/>
  <c r="AD101" i="42"/>
  <c r="AC101" i="42"/>
  <c r="AO116" i="42"/>
  <c r="AP116" i="42" s="1"/>
  <c r="AM116" i="42"/>
  <c r="AN116" i="42" s="1"/>
  <c r="AD116" i="42"/>
  <c r="AC116" i="42"/>
  <c r="AO260" i="42"/>
  <c r="AP260" i="42" s="1"/>
  <c r="AM260" i="42"/>
  <c r="AN260" i="42" s="1"/>
  <c r="AD260" i="42"/>
  <c r="AC260" i="42"/>
  <c r="AO257" i="42"/>
  <c r="AP257" i="42" s="1"/>
  <c r="AM257" i="42"/>
  <c r="AN257" i="42" s="1"/>
  <c r="AD257" i="42"/>
  <c r="AC257" i="42"/>
  <c r="AO295" i="42"/>
  <c r="AP295" i="42" s="1"/>
  <c r="AM295" i="42"/>
  <c r="AN295" i="42" s="1"/>
  <c r="AD295" i="42"/>
  <c r="AC295" i="42"/>
  <c r="AO31" i="42"/>
  <c r="AP31" i="42" s="1"/>
  <c r="AM31" i="42"/>
  <c r="AN31" i="42" s="1"/>
  <c r="AD31" i="42"/>
  <c r="AC31" i="42"/>
  <c r="AO125" i="42"/>
  <c r="AP125" i="42" s="1"/>
  <c r="AM125" i="42"/>
  <c r="AN125" i="42" s="1"/>
  <c r="AD125" i="42"/>
  <c r="AC125" i="42"/>
  <c r="AO35" i="42"/>
  <c r="AP35" i="42" s="1"/>
  <c r="AM35" i="42"/>
  <c r="AN35" i="42" s="1"/>
  <c r="AD35" i="42"/>
  <c r="AC35" i="42"/>
  <c r="AO48" i="42"/>
  <c r="AP48" i="42" s="1"/>
  <c r="AM48" i="42"/>
  <c r="AN48" i="42" s="1"/>
  <c r="AD48" i="42"/>
  <c r="AC48" i="42"/>
  <c r="AO165" i="42"/>
  <c r="AP165" i="42" s="1"/>
  <c r="AM165" i="42"/>
  <c r="AN165" i="42" s="1"/>
  <c r="AD165" i="42"/>
  <c r="AC165" i="42"/>
  <c r="AO290" i="42"/>
  <c r="AP290" i="42" s="1"/>
  <c r="AM290" i="42"/>
  <c r="AN290" i="42" s="1"/>
  <c r="AD290" i="42"/>
  <c r="AC290" i="42"/>
  <c r="AO296" i="42"/>
  <c r="AP296" i="42" s="1"/>
  <c r="AM296" i="42"/>
  <c r="AN296" i="42" s="1"/>
  <c r="AD296" i="42"/>
  <c r="AC296" i="42"/>
  <c r="AO32" i="42"/>
  <c r="AP32" i="42" s="1"/>
  <c r="AM32" i="42"/>
  <c r="AN32" i="42" s="1"/>
  <c r="AD32" i="42"/>
  <c r="AC32" i="42"/>
  <c r="AO280" i="42"/>
  <c r="AP280" i="42" s="1"/>
  <c r="AM280" i="42"/>
  <c r="AN280" i="42" s="1"/>
  <c r="AD280" i="42"/>
  <c r="AC280" i="42"/>
  <c r="AO230" i="42"/>
  <c r="AP230" i="42" s="1"/>
  <c r="AM230" i="42"/>
  <c r="AN230" i="42" s="1"/>
  <c r="AD230" i="42"/>
  <c r="AC230" i="42"/>
  <c r="AO166" i="42"/>
  <c r="AP166" i="42" s="1"/>
  <c r="AM166" i="42"/>
  <c r="AN166" i="42" s="1"/>
  <c r="AD166" i="42"/>
  <c r="AC166" i="42"/>
  <c r="AO147" i="42"/>
  <c r="AP147" i="42" s="1"/>
  <c r="AM147" i="42"/>
  <c r="AN147" i="42" s="1"/>
  <c r="AD147" i="42"/>
  <c r="AC147" i="42"/>
  <c r="AO82" i="42"/>
  <c r="AP82" i="42" s="1"/>
  <c r="AM82" i="42"/>
  <c r="AN82" i="42" s="1"/>
  <c r="AD82" i="42"/>
  <c r="AC82" i="42"/>
  <c r="AO182" i="42"/>
  <c r="AP182" i="42" s="1"/>
  <c r="AM182" i="42"/>
  <c r="AN182" i="42" s="1"/>
  <c r="AD182" i="42"/>
  <c r="AC182" i="42"/>
  <c r="AO37" i="42"/>
  <c r="AP37" i="42" s="1"/>
  <c r="AM37" i="42"/>
  <c r="AN37" i="42" s="1"/>
  <c r="AD37" i="42"/>
  <c r="AC37" i="42"/>
  <c r="AO155" i="42"/>
  <c r="AP155" i="42" s="1"/>
  <c r="AM155" i="42"/>
  <c r="AN155" i="42" s="1"/>
  <c r="AD155" i="42"/>
  <c r="AC155" i="42"/>
  <c r="AO138" i="42"/>
  <c r="AP138" i="42" s="1"/>
  <c r="AM138" i="42"/>
  <c r="AN138" i="42" s="1"/>
  <c r="AD138" i="42"/>
  <c r="AC138" i="42"/>
  <c r="AO241" i="42"/>
  <c r="AP241" i="42" s="1"/>
  <c r="AM241" i="42"/>
  <c r="AN241" i="42" s="1"/>
  <c r="AD241" i="42"/>
  <c r="AC241" i="42"/>
  <c r="AO225" i="42"/>
  <c r="AP225" i="42" s="1"/>
  <c r="AM225" i="42"/>
  <c r="AN225" i="42" s="1"/>
  <c r="AD225" i="42"/>
  <c r="AC225" i="42"/>
  <c r="AO136" i="42"/>
  <c r="AP136" i="42" s="1"/>
  <c r="AM136" i="42"/>
  <c r="AN136" i="42" s="1"/>
  <c r="AD136" i="42"/>
  <c r="AC136" i="42"/>
  <c r="AO145" i="42"/>
  <c r="AP145" i="42" s="1"/>
  <c r="AM145" i="42"/>
  <c r="AN145" i="42" s="1"/>
  <c r="AD145" i="42"/>
  <c r="AC145" i="42"/>
  <c r="AO70" i="42"/>
  <c r="AP70" i="42" s="1"/>
  <c r="AM70" i="42"/>
  <c r="AN70" i="42" s="1"/>
  <c r="AD70" i="42"/>
  <c r="AC70" i="42"/>
  <c r="AO294" i="42"/>
  <c r="AP294" i="42" s="1"/>
  <c r="AM294" i="42"/>
  <c r="AN294" i="42" s="1"/>
  <c r="AD294" i="42"/>
  <c r="AC294" i="42"/>
  <c r="AO88" i="42"/>
  <c r="AP88" i="42" s="1"/>
  <c r="AM88" i="42"/>
  <c r="AN88" i="42" s="1"/>
  <c r="AD88" i="42"/>
  <c r="AC88" i="42"/>
  <c r="AO218" i="42"/>
  <c r="AP218" i="42" s="1"/>
  <c r="AM218" i="42"/>
  <c r="AN218" i="42" s="1"/>
  <c r="AD218" i="42"/>
  <c r="AC218" i="42"/>
  <c r="AO228" i="42"/>
  <c r="AP228" i="42" s="1"/>
  <c r="AM228" i="42"/>
  <c r="AN228" i="42" s="1"/>
  <c r="AD228" i="42"/>
  <c r="AC228" i="42"/>
  <c r="AO57" i="42"/>
  <c r="AP57" i="42" s="1"/>
  <c r="AM57" i="42"/>
  <c r="AN57" i="42" s="1"/>
  <c r="AD57" i="42"/>
  <c r="AC57" i="42"/>
  <c r="AO143" i="42"/>
  <c r="AP143" i="42" s="1"/>
  <c r="AM143" i="42"/>
  <c r="AN143" i="42" s="1"/>
  <c r="AD143" i="42"/>
  <c r="AC143" i="42"/>
  <c r="AO242" i="42"/>
  <c r="AP242" i="42" s="1"/>
  <c r="AM242" i="42"/>
  <c r="AN242" i="42" s="1"/>
  <c r="AD242" i="42"/>
  <c r="AC242" i="42"/>
  <c r="AO22" i="42"/>
  <c r="AP22" i="42" s="1"/>
  <c r="AM22" i="42"/>
  <c r="AN22" i="42" s="1"/>
  <c r="AD22" i="42"/>
  <c r="AC22" i="42"/>
  <c r="AO176" i="42"/>
  <c r="AP176" i="42" s="1"/>
  <c r="AM176" i="42"/>
  <c r="AN176" i="42" s="1"/>
  <c r="AD176" i="42"/>
  <c r="AC176" i="42"/>
  <c r="AO127" i="42"/>
  <c r="AP127" i="42" s="1"/>
  <c r="AM127" i="42"/>
  <c r="AN127" i="42" s="1"/>
  <c r="AD127" i="42"/>
  <c r="AC127" i="42"/>
  <c r="AO300" i="42"/>
  <c r="AP300" i="42" s="1"/>
  <c r="AM300" i="42"/>
  <c r="AN300" i="42" s="1"/>
  <c r="AD300" i="42"/>
  <c r="AC300" i="42"/>
  <c r="AO107" i="42"/>
  <c r="AP107" i="42" s="1"/>
  <c r="AM107" i="42"/>
  <c r="AN107" i="42" s="1"/>
  <c r="AD107" i="42"/>
  <c r="AC107" i="42"/>
  <c r="AO72" i="42"/>
  <c r="AP72" i="42" s="1"/>
  <c r="AM72" i="42"/>
  <c r="AN72" i="42" s="1"/>
  <c r="AD72" i="42"/>
  <c r="AC72" i="42"/>
  <c r="AO129" i="42"/>
  <c r="AP129" i="42" s="1"/>
  <c r="AM129" i="42"/>
  <c r="AN129" i="42" s="1"/>
  <c r="AD129" i="42"/>
  <c r="AC129" i="42"/>
  <c r="AO113" i="42"/>
  <c r="AP113" i="42" s="1"/>
  <c r="AM113" i="42"/>
  <c r="AN113" i="42" s="1"/>
  <c r="AD113" i="42"/>
  <c r="AC113" i="42"/>
  <c r="AO122" i="42"/>
  <c r="AP122" i="42" s="1"/>
  <c r="AM122" i="42"/>
  <c r="AN122" i="42" s="1"/>
  <c r="AD122" i="42"/>
  <c r="AC122" i="42"/>
  <c r="AO299" i="42"/>
  <c r="AP299" i="42" s="1"/>
  <c r="AM299" i="42"/>
  <c r="AN299" i="42" s="1"/>
  <c r="AD299" i="42"/>
  <c r="AC299" i="42"/>
  <c r="AO123" i="42"/>
  <c r="AP123" i="42" s="1"/>
  <c r="AM123" i="42"/>
  <c r="AN123" i="42" s="1"/>
  <c r="AD123" i="42"/>
  <c r="AC123" i="42"/>
  <c r="AO271" i="42"/>
  <c r="AP271" i="42" s="1"/>
  <c r="AM271" i="42"/>
  <c r="AN271" i="42" s="1"/>
  <c r="AD271" i="42"/>
  <c r="AC271" i="42"/>
  <c r="AO179" i="42"/>
  <c r="AP179" i="42" s="1"/>
  <c r="AM179" i="42"/>
  <c r="AN179" i="42" s="1"/>
  <c r="AD179" i="42"/>
  <c r="AC179" i="42"/>
  <c r="AO51" i="42"/>
  <c r="AP51" i="42" s="1"/>
  <c r="AM51" i="42"/>
  <c r="AN51" i="42" s="1"/>
  <c r="AD51" i="42"/>
  <c r="AC51" i="42"/>
  <c r="AO194" i="42"/>
  <c r="AP194" i="42" s="1"/>
  <c r="AM194" i="42"/>
  <c r="AN194" i="42" s="1"/>
  <c r="AD194" i="42"/>
  <c r="AC194" i="42"/>
  <c r="AO265" i="42"/>
  <c r="AP265" i="42" s="1"/>
  <c r="AM265" i="42"/>
  <c r="AN265" i="42" s="1"/>
  <c r="AD265" i="42"/>
  <c r="AC265" i="42"/>
  <c r="AO74" i="42"/>
  <c r="AP74" i="42" s="1"/>
  <c r="AM74" i="42"/>
  <c r="AN74" i="42" s="1"/>
  <c r="AD74" i="42"/>
  <c r="AC74" i="42"/>
  <c r="AO167" i="42"/>
  <c r="AP167" i="42" s="1"/>
  <c r="AM167" i="42"/>
  <c r="AN167" i="42" s="1"/>
  <c r="AD167" i="42"/>
  <c r="AC167" i="42"/>
  <c r="AO130" i="42"/>
  <c r="AP130" i="42" s="1"/>
  <c r="AM130" i="42"/>
  <c r="AN130" i="42" s="1"/>
  <c r="AD130" i="42"/>
  <c r="AC130" i="42"/>
  <c r="AO25" i="42"/>
  <c r="AP25" i="42" s="1"/>
  <c r="AM25" i="42"/>
  <c r="AN25" i="42" s="1"/>
  <c r="AD25" i="42"/>
  <c r="AC25" i="42"/>
  <c r="AO93" i="42"/>
  <c r="AP93" i="42" s="1"/>
  <c r="AM93" i="42"/>
  <c r="AN93" i="42" s="1"/>
  <c r="AD93" i="42"/>
  <c r="AC93" i="42"/>
  <c r="AO276" i="42"/>
  <c r="AP276" i="42" s="1"/>
  <c r="AM276" i="42"/>
  <c r="AN276" i="42" s="1"/>
  <c r="AD276" i="42"/>
  <c r="AC276" i="42"/>
  <c r="AO124" i="42"/>
  <c r="AP124" i="42" s="1"/>
  <c r="AM124" i="42"/>
  <c r="AN124" i="42" s="1"/>
  <c r="AD124" i="42"/>
  <c r="AC124" i="42"/>
  <c r="AO100" i="42"/>
  <c r="AP100" i="42" s="1"/>
  <c r="AM100" i="42"/>
  <c r="AN100" i="42" s="1"/>
  <c r="AD100" i="42"/>
  <c r="AC100" i="42"/>
  <c r="AO102" i="42"/>
  <c r="AP102" i="42" s="1"/>
  <c r="AM102" i="42"/>
  <c r="AN102" i="42" s="1"/>
  <c r="AD102" i="42"/>
  <c r="AC102" i="42"/>
  <c r="AO156" i="42"/>
  <c r="AP156" i="42" s="1"/>
  <c r="AM156" i="42"/>
  <c r="AN156" i="42" s="1"/>
  <c r="AD156" i="42"/>
  <c r="AC156" i="42"/>
  <c r="AO20" i="42"/>
  <c r="AP20" i="42" s="1"/>
  <c r="AM20" i="42"/>
  <c r="AN20" i="42" s="1"/>
  <c r="AD20" i="42"/>
  <c r="AC20" i="42"/>
  <c r="AO248" i="42"/>
  <c r="AP248" i="42" s="1"/>
  <c r="AM248" i="42"/>
  <c r="AN248" i="42" s="1"/>
  <c r="AD248" i="42"/>
  <c r="AC248" i="42"/>
  <c r="AO244" i="42"/>
  <c r="AP244" i="42" s="1"/>
  <c r="AM244" i="42"/>
  <c r="AN244" i="42" s="1"/>
  <c r="AD244" i="42"/>
  <c r="AC244" i="42"/>
  <c r="AO111" i="42"/>
  <c r="AP111" i="42" s="1"/>
  <c r="AM111" i="42"/>
  <c r="AN111" i="42" s="1"/>
  <c r="AD111" i="42"/>
  <c r="AC111" i="42"/>
  <c r="AO283" i="42"/>
  <c r="AP283" i="42" s="1"/>
  <c r="AM283" i="42"/>
  <c r="AN283" i="42" s="1"/>
  <c r="AD283" i="42"/>
  <c r="AC283" i="42"/>
  <c r="AO172" i="42"/>
  <c r="AP172" i="42" s="1"/>
  <c r="AM172" i="42"/>
  <c r="AN172" i="42" s="1"/>
  <c r="AD172" i="42"/>
  <c r="AC172" i="42"/>
  <c r="AO137" i="42"/>
  <c r="AP137" i="42" s="1"/>
  <c r="AM137" i="42"/>
  <c r="AN137" i="42" s="1"/>
  <c r="AD137" i="42"/>
  <c r="AC137" i="42"/>
  <c r="AO24" i="42"/>
  <c r="AP24" i="42" s="1"/>
  <c r="AM24" i="42"/>
  <c r="AN24" i="42" s="1"/>
  <c r="AD24" i="42"/>
  <c r="AC24" i="42"/>
  <c r="AO34" i="42"/>
  <c r="AP34" i="42" s="1"/>
  <c r="AM34" i="42"/>
  <c r="AN34" i="42" s="1"/>
  <c r="AD34" i="42"/>
  <c r="AC34" i="42"/>
  <c r="AO83" i="42"/>
  <c r="AP83" i="42" s="1"/>
  <c r="AM83" i="42"/>
  <c r="AN83" i="42" s="1"/>
  <c r="AD83" i="42"/>
  <c r="AC83" i="42"/>
  <c r="AO286" i="42"/>
  <c r="AP286" i="42" s="1"/>
  <c r="AM286" i="42"/>
  <c r="AN286" i="42" s="1"/>
  <c r="AD286" i="42"/>
  <c r="AC286" i="42"/>
  <c r="AO41" i="42"/>
  <c r="AP41" i="42" s="1"/>
  <c r="AM41" i="42"/>
  <c r="AN41" i="42" s="1"/>
  <c r="AD41" i="42"/>
  <c r="AC41" i="42"/>
  <c r="AO112" i="42"/>
  <c r="AP112" i="42" s="1"/>
  <c r="AM112" i="42"/>
  <c r="AN112" i="42" s="1"/>
  <c r="AD112" i="42"/>
  <c r="AC112" i="42"/>
  <c r="AO238" i="42"/>
  <c r="AP238" i="42" s="1"/>
  <c r="AM238" i="42"/>
  <c r="AN238" i="42" s="1"/>
  <c r="AD238" i="42"/>
  <c r="AC238" i="42"/>
  <c r="AO135" i="42"/>
  <c r="AP135" i="42" s="1"/>
  <c r="AM135" i="42"/>
  <c r="AN135" i="42" s="1"/>
  <c r="AD135" i="42"/>
  <c r="AC135" i="42"/>
  <c r="AO27" i="42"/>
  <c r="AP27" i="42" s="1"/>
  <c r="AM27" i="42"/>
  <c r="AN27" i="42" s="1"/>
  <c r="AD27" i="42"/>
  <c r="AC27" i="42"/>
  <c r="AO128" i="42"/>
  <c r="AP128" i="42" s="1"/>
  <c r="AM128" i="42"/>
  <c r="AN128" i="42" s="1"/>
  <c r="AD128" i="42"/>
  <c r="AC128" i="42"/>
  <c r="AO243" i="42"/>
  <c r="AP243" i="42" s="1"/>
  <c r="AM243" i="42"/>
  <c r="AN243" i="42" s="1"/>
  <c r="AD243" i="42"/>
  <c r="AC243" i="42"/>
  <c r="AO161" i="42"/>
  <c r="AP161" i="42" s="1"/>
  <c r="AM161" i="42"/>
  <c r="AN161" i="42" s="1"/>
  <c r="AD161" i="42"/>
  <c r="AC161" i="42"/>
  <c r="AO117" i="42"/>
  <c r="AP117" i="42" s="1"/>
  <c r="AM117" i="42"/>
  <c r="AN117" i="42" s="1"/>
  <c r="AD117" i="42"/>
  <c r="AC117" i="42"/>
  <c r="AO270" i="42"/>
  <c r="AP270" i="42" s="1"/>
  <c r="AM270" i="42"/>
  <c r="AN270" i="42" s="1"/>
  <c r="AD270" i="42"/>
  <c r="AC270" i="42"/>
  <c r="AO219" i="42"/>
  <c r="AP219" i="42" s="1"/>
  <c r="AM219" i="42"/>
  <c r="AN219" i="42" s="1"/>
  <c r="AD219" i="42"/>
  <c r="AC219" i="42"/>
  <c r="AO55" i="42"/>
  <c r="AP55" i="42" s="1"/>
  <c r="AM55" i="42"/>
  <c r="AN55" i="42" s="1"/>
  <c r="AD55" i="42"/>
  <c r="AC55" i="42"/>
  <c r="AO263" i="42"/>
  <c r="AP263" i="42" s="1"/>
  <c r="AM263" i="42"/>
  <c r="AN263" i="42" s="1"/>
  <c r="AD263" i="42"/>
  <c r="AC263" i="42"/>
  <c r="AO178" i="42"/>
  <c r="AP178" i="42" s="1"/>
  <c r="AM178" i="42"/>
  <c r="AN178" i="42" s="1"/>
  <c r="AD178" i="42"/>
  <c r="AC178" i="42"/>
  <c r="AO163" i="42"/>
  <c r="AP163" i="42" s="1"/>
  <c r="AM163" i="42"/>
  <c r="AN163" i="42" s="1"/>
  <c r="AD163" i="42"/>
  <c r="AC163" i="42"/>
  <c r="AO285" i="42"/>
  <c r="AP285" i="42" s="1"/>
  <c r="AM285" i="42"/>
  <c r="AN285" i="42" s="1"/>
  <c r="AD285" i="42"/>
  <c r="AC285" i="42"/>
  <c r="AO309" i="42"/>
  <c r="AP309" i="42" s="1"/>
  <c r="AM309" i="42"/>
  <c r="AN309" i="42" s="1"/>
  <c r="AD309" i="42"/>
  <c r="AC309" i="42"/>
  <c r="AO212" i="42"/>
  <c r="AP212" i="42" s="1"/>
  <c r="AM212" i="42"/>
  <c r="AN212" i="42" s="1"/>
  <c r="AD212" i="42"/>
  <c r="AC212" i="42"/>
  <c r="AO86" i="42"/>
  <c r="AP86" i="42" s="1"/>
  <c r="AM86" i="42"/>
  <c r="AN86" i="42" s="1"/>
  <c r="AD86" i="42"/>
  <c r="AC86" i="42"/>
  <c r="AO36" i="42"/>
  <c r="AP36" i="42" s="1"/>
  <c r="AM36" i="42"/>
  <c r="AN36" i="42" s="1"/>
  <c r="AD36" i="42"/>
  <c r="AC36" i="42"/>
  <c r="AO84" i="42"/>
  <c r="AP84" i="42" s="1"/>
  <c r="AM84" i="42"/>
  <c r="AN84" i="42" s="1"/>
  <c r="AD84" i="42"/>
  <c r="AC84" i="42"/>
  <c r="AO269" i="42"/>
  <c r="AP269" i="42" s="1"/>
  <c r="AM269" i="42"/>
  <c r="AN269" i="42" s="1"/>
  <c r="AD269" i="42"/>
  <c r="AC269" i="42"/>
  <c r="AO249" i="42"/>
  <c r="AP249" i="42" s="1"/>
  <c r="AM249" i="42"/>
  <c r="AN249" i="42" s="1"/>
  <c r="AD249" i="42"/>
  <c r="AC249" i="42"/>
  <c r="AO28" i="42"/>
  <c r="AP28" i="42" s="1"/>
  <c r="AM28" i="42"/>
  <c r="AN28" i="42" s="1"/>
  <c r="AD28" i="42"/>
  <c r="AC28" i="42"/>
  <c r="AO197" i="42"/>
  <c r="AP197" i="42" s="1"/>
  <c r="AM197" i="42"/>
  <c r="AN197" i="42" s="1"/>
  <c r="AD197" i="42"/>
  <c r="AC197" i="42"/>
  <c r="AO201" i="42"/>
  <c r="AP201" i="42" s="1"/>
  <c r="AM201" i="42"/>
  <c r="AN201" i="42" s="1"/>
  <c r="AD201" i="42"/>
  <c r="AC201" i="42"/>
  <c r="AO65" i="42"/>
  <c r="AP65" i="42" s="1"/>
  <c r="AM65" i="42"/>
  <c r="AN65" i="42" s="1"/>
  <c r="AD65" i="42"/>
  <c r="AC65" i="42"/>
  <c r="AO210" i="42"/>
  <c r="AP210" i="42" s="1"/>
  <c r="AM210" i="42"/>
  <c r="AN210" i="42" s="1"/>
  <c r="AD210" i="42"/>
  <c r="AC210" i="42"/>
  <c r="AO81" i="42"/>
  <c r="AP81" i="42" s="1"/>
  <c r="AM81" i="42"/>
  <c r="AN81" i="42" s="1"/>
  <c r="AD81" i="42"/>
  <c r="AC81" i="42"/>
  <c r="AO42" i="42"/>
  <c r="AP42" i="42" s="1"/>
  <c r="AM42" i="42"/>
  <c r="AN42" i="42" s="1"/>
  <c r="AD42" i="42"/>
  <c r="AC42" i="42"/>
  <c r="AO221" i="42"/>
  <c r="AP221" i="42" s="1"/>
  <c r="AM221" i="42"/>
  <c r="AN221" i="42" s="1"/>
  <c r="AD221" i="42"/>
  <c r="AC221" i="42"/>
  <c r="AO64" i="42"/>
  <c r="AP64" i="42" s="1"/>
  <c r="AM64" i="42"/>
  <c r="AN64" i="42" s="1"/>
  <c r="AD64" i="42"/>
  <c r="AC64" i="42"/>
  <c r="AO203" i="42"/>
  <c r="AP203" i="42" s="1"/>
  <c r="AM203" i="42"/>
  <c r="AN203" i="42" s="1"/>
  <c r="AD203" i="42"/>
  <c r="AC203" i="42"/>
  <c r="AO254" i="42"/>
  <c r="AP254" i="42" s="1"/>
  <c r="AM254" i="42"/>
  <c r="AN254" i="42" s="1"/>
  <c r="AD254" i="42"/>
  <c r="AC254" i="42"/>
  <c r="AO292" i="42"/>
  <c r="AP292" i="42" s="1"/>
  <c r="AM292" i="42"/>
  <c r="AN292" i="42" s="1"/>
  <c r="AD292" i="42"/>
  <c r="AC292" i="42"/>
  <c r="AO67" i="42"/>
  <c r="AP67" i="42" s="1"/>
  <c r="AM67" i="42"/>
  <c r="AN67" i="42" s="1"/>
  <c r="AD67" i="42"/>
  <c r="AC67" i="42"/>
  <c r="AO305" i="42"/>
  <c r="AP305" i="42" s="1"/>
  <c r="AM305" i="42"/>
  <c r="AN305" i="42" s="1"/>
  <c r="AD305" i="42"/>
  <c r="AC305" i="42"/>
  <c r="AO104" i="42"/>
  <c r="AP104" i="42" s="1"/>
  <c r="AM104" i="42"/>
  <c r="AN104" i="42" s="1"/>
  <c r="AD104" i="42"/>
  <c r="AC104" i="42"/>
  <c r="AO237" i="42"/>
  <c r="AP237" i="42" s="1"/>
  <c r="AM237" i="42"/>
  <c r="AN237" i="42" s="1"/>
  <c r="AD237" i="42"/>
  <c r="AC237" i="42"/>
  <c r="AO307" i="42"/>
  <c r="AP307" i="42" s="1"/>
  <c r="AM307" i="42"/>
  <c r="AN307" i="42" s="1"/>
  <c r="AD307" i="42"/>
  <c r="AC307" i="42"/>
  <c r="AO58" i="42"/>
  <c r="AP58" i="42" s="1"/>
  <c r="AM58" i="42"/>
  <c r="AN58" i="42" s="1"/>
  <c r="AD58" i="42"/>
  <c r="AC58" i="42"/>
  <c r="AO256" i="42"/>
  <c r="AP256" i="42" s="1"/>
  <c r="AM256" i="42"/>
  <c r="AN256" i="42" s="1"/>
  <c r="AD256" i="42"/>
  <c r="AC256" i="42"/>
  <c r="AO255" i="42"/>
  <c r="AP255" i="42" s="1"/>
  <c r="AM255" i="42"/>
  <c r="AN255" i="42" s="1"/>
  <c r="AD255" i="42"/>
  <c r="AC255" i="42"/>
  <c r="AO109" i="42"/>
  <c r="AP109" i="42" s="1"/>
  <c r="AM109" i="42"/>
  <c r="AN109" i="42" s="1"/>
  <c r="AD109" i="42"/>
  <c r="AC109" i="42"/>
  <c r="AO173" i="42"/>
  <c r="AP173" i="42" s="1"/>
  <c r="AM173" i="42"/>
  <c r="AN173" i="42" s="1"/>
  <c r="AD173" i="42"/>
  <c r="AC173" i="42"/>
  <c r="AO192" i="42"/>
  <c r="AP192" i="42" s="1"/>
  <c r="AM192" i="42"/>
  <c r="AN192" i="42" s="1"/>
  <c r="AD192" i="42"/>
  <c r="AC192" i="42"/>
  <c r="AO268" i="42"/>
  <c r="AP268" i="42" s="1"/>
  <c r="AM268" i="42"/>
  <c r="AN268" i="42" s="1"/>
  <c r="AD268" i="42"/>
  <c r="AC268" i="42"/>
  <c r="AO157" i="42"/>
  <c r="AP157" i="42" s="1"/>
  <c r="AM157" i="42"/>
  <c r="AN157" i="42" s="1"/>
  <c r="AD157" i="42"/>
  <c r="AC157" i="42"/>
  <c r="AO30" i="42"/>
  <c r="AP30" i="42" s="1"/>
  <c r="AM30" i="42"/>
  <c r="AN30" i="42" s="1"/>
  <c r="AD30" i="42"/>
  <c r="AC30" i="42"/>
  <c r="AO304" i="42"/>
  <c r="AP304" i="42" s="1"/>
  <c r="AM304" i="42"/>
  <c r="AN304" i="42" s="1"/>
  <c r="AD304" i="42"/>
  <c r="AC304" i="42"/>
  <c r="AO189" i="42"/>
  <c r="AP189" i="42" s="1"/>
  <c r="AM189" i="42"/>
  <c r="AN189" i="42" s="1"/>
  <c r="AD189" i="42"/>
  <c r="AC189" i="42"/>
  <c r="AO23" i="42"/>
  <c r="AP23" i="42" s="1"/>
  <c r="AM23" i="42"/>
  <c r="AN23" i="42" s="1"/>
  <c r="AD23" i="42"/>
  <c r="AC23" i="42"/>
  <c r="AO78" i="42"/>
  <c r="AP78" i="42" s="1"/>
  <c r="AM78" i="42"/>
  <c r="AN78" i="42" s="1"/>
  <c r="AD78" i="42"/>
  <c r="AC78" i="42"/>
  <c r="AO153" i="42"/>
  <c r="AP153" i="42" s="1"/>
  <c r="AM153" i="42"/>
  <c r="AN153" i="42" s="1"/>
  <c r="AD153" i="42"/>
  <c r="AC153" i="42"/>
  <c r="AO214" i="42"/>
  <c r="AP214" i="42" s="1"/>
  <c r="AM214" i="42"/>
  <c r="AN214" i="42" s="1"/>
  <c r="AD214" i="42"/>
  <c r="AC214" i="42"/>
  <c r="AO215" i="42"/>
  <c r="AP215" i="42" s="1"/>
  <c r="AM215" i="42"/>
  <c r="AN215" i="42" s="1"/>
  <c r="AD215" i="42"/>
  <c r="AC215" i="42"/>
  <c r="AO240" i="42"/>
  <c r="AP240" i="42" s="1"/>
  <c r="AM240" i="42"/>
  <c r="AN240" i="42" s="1"/>
  <c r="AD240" i="42"/>
  <c r="AC240" i="42"/>
  <c r="AO174" i="42"/>
  <c r="AP174" i="42" s="1"/>
  <c r="AM174" i="42"/>
  <c r="AN174" i="42" s="1"/>
  <c r="AD174" i="42"/>
  <c r="AC174" i="42"/>
  <c r="AO232" i="42"/>
  <c r="AP232" i="42" s="1"/>
  <c r="AM232" i="42"/>
  <c r="AN232" i="42" s="1"/>
  <c r="AD232" i="42"/>
  <c r="AC232" i="42"/>
  <c r="AO184" i="42"/>
  <c r="AP184" i="42" s="1"/>
  <c r="AM184" i="42"/>
  <c r="AN184" i="42" s="1"/>
  <c r="AD184" i="42"/>
  <c r="AC184" i="42"/>
  <c r="AO89" i="42"/>
  <c r="AP89" i="42" s="1"/>
  <c r="AM89" i="42"/>
  <c r="AN89" i="42" s="1"/>
  <c r="AD89" i="42"/>
  <c r="AC89" i="42"/>
  <c r="AO80" i="42"/>
  <c r="AP80" i="42" s="1"/>
  <c r="AM80" i="42"/>
  <c r="AN80" i="42" s="1"/>
  <c r="AD80" i="42"/>
  <c r="AC80" i="42"/>
  <c r="AO151" i="42"/>
  <c r="AP151" i="42" s="1"/>
  <c r="AM151" i="42"/>
  <c r="AN151" i="42" s="1"/>
  <c r="AD151" i="42"/>
  <c r="AC151" i="42"/>
  <c r="AO200" i="42"/>
  <c r="AP200" i="42" s="1"/>
  <c r="AM200" i="42"/>
  <c r="AN200" i="42" s="1"/>
  <c r="AD200" i="42"/>
  <c r="AC200" i="42"/>
  <c r="AO160" i="42"/>
  <c r="AP160" i="42" s="1"/>
  <c r="AM160" i="42"/>
  <c r="AN160" i="42" s="1"/>
  <c r="AD160" i="42"/>
  <c r="AC160" i="42"/>
  <c r="AO259" i="42"/>
  <c r="AP259" i="42" s="1"/>
  <c r="AM259" i="42"/>
  <c r="AN259" i="42" s="1"/>
  <c r="AD259" i="42"/>
  <c r="AC259" i="42"/>
  <c r="AO164" i="42"/>
  <c r="AP164" i="42" s="1"/>
  <c r="AM164" i="42"/>
  <c r="AN164" i="42" s="1"/>
  <c r="AD164" i="42"/>
  <c r="AC164" i="42"/>
  <c r="AO132" i="42"/>
  <c r="AP132" i="42" s="1"/>
  <c r="AM132" i="42"/>
  <c r="AN132" i="42" s="1"/>
  <c r="AD132" i="42"/>
  <c r="AC132" i="42"/>
  <c r="AO29" i="42"/>
  <c r="AP29" i="42" s="1"/>
  <c r="AM29" i="42"/>
  <c r="AN29" i="42" s="1"/>
  <c r="AD29" i="42"/>
  <c r="AC29" i="42"/>
  <c r="AE268" i="42" l="1"/>
  <c r="AF268" i="42" s="1"/>
  <c r="AE192" i="42"/>
  <c r="AF192" i="42" s="1"/>
  <c r="AE173" i="42"/>
  <c r="AF173" i="42" s="1"/>
  <c r="AE109" i="42"/>
  <c r="AF109" i="42" s="1"/>
  <c r="AE255" i="42"/>
  <c r="AF255" i="42" s="1"/>
  <c r="AE256" i="42"/>
  <c r="AF256" i="42" s="1"/>
  <c r="AE58" i="42"/>
  <c r="AF58" i="42" s="1"/>
  <c r="AE307" i="42"/>
  <c r="AF307" i="42" s="1"/>
  <c r="AE237" i="42"/>
  <c r="AF237" i="42" s="1"/>
  <c r="AE213" i="42"/>
  <c r="AF213" i="42" s="1"/>
  <c r="AE79" i="42"/>
  <c r="AF79" i="42" s="1"/>
  <c r="AE139" i="42"/>
  <c r="AF139" i="42" s="1"/>
  <c r="AE142" i="42"/>
  <c r="AF142" i="42" s="1"/>
  <c r="AE33" i="42"/>
  <c r="AF33" i="42" s="1"/>
  <c r="AE251" i="42"/>
  <c r="AF251" i="42" s="1"/>
  <c r="AE204" i="42"/>
  <c r="AF204" i="42" s="1"/>
  <c r="AE56" i="42"/>
  <c r="AF56" i="42" s="1"/>
  <c r="AE206" i="42"/>
  <c r="AF206" i="42" s="1"/>
  <c r="AE302" i="42"/>
  <c r="AF302" i="42" s="1"/>
  <c r="AE61" i="42"/>
  <c r="AF61" i="42" s="1"/>
  <c r="AE159" i="42"/>
  <c r="AF159" i="42" s="1"/>
  <c r="AE60" i="42"/>
  <c r="AF60" i="42" s="1"/>
  <c r="AE43" i="42"/>
  <c r="AF43" i="42" s="1"/>
  <c r="AE245" i="42"/>
  <c r="AF245" i="42" s="1"/>
  <c r="AE149" i="42"/>
  <c r="AF149" i="42" s="1"/>
  <c r="AE209" i="42"/>
  <c r="AF209" i="42" s="1"/>
  <c r="AE208" i="42"/>
  <c r="AF208" i="42" s="1"/>
  <c r="AE273" i="42"/>
  <c r="AF273" i="42" s="1"/>
  <c r="AE226" i="42"/>
  <c r="AF226" i="42" s="1"/>
  <c r="AE220" i="42"/>
  <c r="AF220" i="42" s="1"/>
  <c r="AE114" i="42"/>
  <c r="AF114" i="42" s="1"/>
  <c r="AE287" i="42"/>
  <c r="AF287" i="42" s="1"/>
  <c r="AE39" i="42"/>
  <c r="AF39" i="42" s="1"/>
  <c r="AE281" i="42"/>
  <c r="AF281" i="42" s="1"/>
  <c r="AE69" i="42"/>
  <c r="AF69" i="42" s="1"/>
  <c r="AE277" i="42"/>
  <c r="AF277" i="42" s="1"/>
  <c r="AE94" i="42"/>
  <c r="AF94" i="42" s="1"/>
  <c r="AE118" i="42"/>
  <c r="AF118" i="42" s="1"/>
  <c r="AE158" i="42"/>
  <c r="AF158" i="42" s="1"/>
  <c r="AE180" i="42"/>
  <c r="AF180" i="42" s="1"/>
  <c r="AE310" i="42"/>
  <c r="AF310" i="42" s="1"/>
  <c r="AE175" i="42"/>
  <c r="AF175" i="42" s="1"/>
  <c r="AE154" i="42"/>
  <c r="AF154" i="42" s="1"/>
  <c r="AE140" i="42"/>
  <c r="AF140" i="42" s="1"/>
  <c r="AE211" i="42"/>
  <c r="AF211" i="42" s="1"/>
  <c r="AE264" i="42"/>
  <c r="AF264" i="42" s="1"/>
  <c r="AE233" i="42"/>
  <c r="AF233" i="42" s="1"/>
  <c r="AE234" i="42"/>
  <c r="AF234" i="42" s="1"/>
  <c r="AE169" i="42"/>
  <c r="AF169" i="42" s="1"/>
  <c r="AE279" i="42"/>
  <c r="AF279" i="42" s="1"/>
  <c r="AE66" i="42"/>
  <c r="AF66" i="42" s="1"/>
  <c r="AE50" i="42"/>
  <c r="AF50" i="42" s="1"/>
  <c r="AE301" i="42"/>
  <c r="AF301" i="42" s="1"/>
  <c r="AE191" i="42"/>
  <c r="AF191" i="42" s="1"/>
  <c r="AE193" i="42"/>
  <c r="AF193" i="42" s="1"/>
  <c r="AE98" i="42"/>
  <c r="AF98" i="42" s="1"/>
  <c r="AE216" i="42"/>
  <c r="AF216" i="42" s="1"/>
  <c r="AE40" i="42"/>
  <c r="AF40" i="42" s="1"/>
  <c r="AE108" i="42"/>
  <c r="AF108" i="42" s="1"/>
  <c r="AE103" i="42"/>
  <c r="AF103" i="42" s="1"/>
  <c r="AE195" i="42"/>
  <c r="AF195" i="42" s="1"/>
  <c r="AE106" i="42"/>
  <c r="AF106" i="42" s="1"/>
  <c r="AE99" i="42"/>
  <c r="AF99" i="42" s="1"/>
  <c r="AE199" i="42"/>
  <c r="AF199" i="42" s="1"/>
  <c r="AE253" i="42"/>
  <c r="AF253" i="42" s="1"/>
  <c r="AE282" i="42"/>
  <c r="AF282" i="42" s="1"/>
  <c r="AE190" i="42"/>
  <c r="AF190" i="42" s="1"/>
  <c r="AE247" i="42"/>
  <c r="AF247" i="42" s="1"/>
  <c r="AE185" i="42"/>
  <c r="AF185" i="42" s="1"/>
  <c r="AE261" i="42"/>
  <c r="AF261" i="42" s="1"/>
  <c r="AE92" i="42"/>
  <c r="AF92" i="42" s="1"/>
  <c r="AE231" i="42"/>
  <c r="AF231" i="42" s="1"/>
  <c r="AE134" i="42"/>
  <c r="AF134" i="42" s="1"/>
  <c r="AE223" i="42"/>
  <c r="AF223" i="42" s="1"/>
  <c r="AE229" i="42"/>
  <c r="AF229" i="42" s="1"/>
  <c r="AE87" i="42"/>
  <c r="AF87" i="42" s="1"/>
  <c r="AE73" i="42"/>
  <c r="AF73" i="42" s="1"/>
  <c r="AE77" i="42"/>
  <c r="AF77" i="42" s="1"/>
  <c r="AE217" i="42"/>
  <c r="AF217" i="42" s="1"/>
  <c r="AE177" i="42"/>
  <c r="AF177" i="42" s="1"/>
  <c r="AE115" i="42"/>
  <c r="AF115" i="42" s="1"/>
  <c r="AE227" i="42"/>
  <c r="AF227" i="42" s="1"/>
  <c r="AE162" i="42"/>
  <c r="AF162" i="42" s="1"/>
  <c r="AE150" i="42"/>
  <c r="AF150" i="42" s="1"/>
  <c r="AE120" i="42"/>
  <c r="AF120" i="42" s="1"/>
  <c r="AE21" i="42"/>
  <c r="AF21" i="42" s="1"/>
  <c r="AE148" i="42"/>
  <c r="AF148" i="42" s="1"/>
  <c r="AE126" i="42"/>
  <c r="AF126" i="42" s="1"/>
  <c r="AE95" i="42"/>
  <c r="AF95" i="42" s="1"/>
  <c r="AE90" i="42"/>
  <c r="AF90" i="42" s="1"/>
  <c r="AE168" i="42"/>
  <c r="AF168" i="42" s="1"/>
  <c r="AE170" i="42"/>
  <c r="AF170" i="42" s="1"/>
  <c r="AE146" i="42"/>
  <c r="AF146" i="42" s="1"/>
  <c r="AE54" i="42"/>
  <c r="AF54" i="42" s="1"/>
  <c r="AE68" i="42"/>
  <c r="AF68" i="42" s="1"/>
  <c r="AE198" i="42"/>
  <c r="AF198" i="42" s="1"/>
  <c r="AE63" i="42"/>
  <c r="AF63" i="42" s="1"/>
  <c r="AE284" i="42"/>
  <c r="AF284" i="42" s="1"/>
  <c r="AE183" i="42"/>
  <c r="AF183" i="42" s="1"/>
  <c r="AE97" i="42"/>
  <c r="AF97" i="42" s="1"/>
  <c r="AE46" i="42"/>
  <c r="AF46" i="42" s="1"/>
  <c r="AE262" i="42"/>
  <c r="AF262" i="42" s="1"/>
  <c r="AE278" i="42"/>
  <c r="AF278" i="42" s="1"/>
  <c r="AE222" i="42"/>
  <c r="AF222" i="42" s="1"/>
  <c r="AE119" i="42"/>
  <c r="AF119" i="42" s="1"/>
  <c r="AE59" i="42"/>
  <c r="AF59" i="42" s="1"/>
  <c r="AE188" i="42"/>
  <c r="AF188" i="42" s="1"/>
  <c r="AE291" i="42"/>
  <c r="AF291" i="42" s="1"/>
  <c r="AE144" i="42"/>
  <c r="AF144" i="42" s="1"/>
  <c r="AE235" i="42"/>
  <c r="AF235" i="42" s="1"/>
  <c r="AE38" i="42"/>
  <c r="AF38" i="42" s="1"/>
  <c r="AE152" i="42"/>
  <c r="AF152" i="42" s="1"/>
  <c r="AE202" i="42"/>
  <c r="AF202" i="42" s="1"/>
  <c r="AE110" i="42"/>
  <c r="AF110" i="42" s="1"/>
  <c r="AE26" i="42"/>
  <c r="AF26" i="42" s="1"/>
  <c r="AE258" i="42"/>
  <c r="AF258" i="42" s="1"/>
  <c r="AE181" i="42"/>
  <c r="AF181" i="42" s="1"/>
  <c r="AE141" i="42"/>
  <c r="AF141" i="42" s="1"/>
  <c r="AE272" i="42"/>
  <c r="AF272" i="42" s="1"/>
  <c r="AE297" i="42"/>
  <c r="AF297" i="42" s="1"/>
  <c r="AE75" i="42"/>
  <c r="AF75" i="42" s="1"/>
  <c r="AE246" i="42"/>
  <c r="AF246" i="42" s="1"/>
  <c r="AE91" i="42"/>
  <c r="AF91" i="42" s="1"/>
  <c r="AE298" i="42"/>
  <c r="AF298" i="42" s="1"/>
  <c r="AE186" i="42"/>
  <c r="AF186" i="42" s="1"/>
  <c r="AE52" i="42"/>
  <c r="AF52" i="42" s="1"/>
  <c r="AE105" i="42"/>
  <c r="AF105" i="42" s="1"/>
  <c r="AE308" i="42"/>
  <c r="AF308" i="42" s="1"/>
  <c r="AE293" i="42"/>
  <c r="AF293" i="42" s="1"/>
  <c r="AE133" i="42"/>
  <c r="AF133" i="42" s="1"/>
  <c r="AE45" i="42"/>
  <c r="AF45" i="42" s="1"/>
  <c r="AE187" i="42"/>
  <c r="AF187" i="42" s="1"/>
  <c r="AE29" i="42"/>
  <c r="AF29" i="42" s="1"/>
  <c r="AE132" i="42"/>
  <c r="AF132" i="42" s="1"/>
  <c r="AE164" i="42"/>
  <c r="AF164" i="42" s="1"/>
  <c r="AE259" i="42"/>
  <c r="AF259" i="42" s="1"/>
  <c r="AE160" i="42"/>
  <c r="AF160" i="42" s="1"/>
  <c r="AE200" i="42"/>
  <c r="AF200" i="42" s="1"/>
  <c r="AE151" i="42"/>
  <c r="AF151" i="42" s="1"/>
  <c r="AE80" i="42"/>
  <c r="AF80" i="42" s="1"/>
  <c r="AE89" i="42"/>
  <c r="AF89" i="42" s="1"/>
  <c r="AE184" i="42"/>
  <c r="AF184" i="42" s="1"/>
  <c r="AE232" i="42"/>
  <c r="AF232" i="42" s="1"/>
  <c r="AE174" i="42"/>
  <c r="AF174" i="42" s="1"/>
  <c r="AE240" i="42"/>
  <c r="AF240" i="42" s="1"/>
  <c r="AE215" i="42"/>
  <c r="AF215" i="42" s="1"/>
  <c r="AE214" i="42"/>
  <c r="AF214" i="42" s="1"/>
  <c r="AE153" i="42"/>
  <c r="AF153" i="42" s="1"/>
  <c r="AE78" i="42"/>
  <c r="AF78" i="42" s="1"/>
  <c r="AE23" i="42"/>
  <c r="AF23" i="42" s="1"/>
  <c r="AE189" i="42"/>
  <c r="AF189" i="42" s="1"/>
  <c r="AE304" i="42"/>
  <c r="AF304" i="42" s="1"/>
  <c r="AE30" i="42"/>
  <c r="AF30" i="42" s="1"/>
  <c r="AE157" i="42"/>
  <c r="AF157" i="42" s="1"/>
  <c r="AE104" i="42"/>
  <c r="AF104" i="42" s="1"/>
  <c r="AE305" i="42"/>
  <c r="AF305" i="42" s="1"/>
  <c r="AE67" i="42"/>
  <c r="AF67" i="42" s="1"/>
  <c r="AE292" i="42"/>
  <c r="AF292" i="42" s="1"/>
  <c r="AE254" i="42"/>
  <c r="AF254" i="42" s="1"/>
  <c r="AE203" i="42"/>
  <c r="AF203" i="42" s="1"/>
  <c r="AE64" i="42"/>
  <c r="AF64" i="42" s="1"/>
  <c r="AE221" i="42"/>
  <c r="AF221" i="42" s="1"/>
  <c r="AE42" i="42"/>
  <c r="AF42" i="42" s="1"/>
  <c r="AE81" i="42"/>
  <c r="AF81" i="42" s="1"/>
  <c r="AE210" i="42"/>
  <c r="AF210" i="42" s="1"/>
  <c r="AE65" i="42"/>
  <c r="AF65" i="42" s="1"/>
  <c r="AE201" i="42"/>
  <c r="AF201" i="42" s="1"/>
  <c r="AE197" i="42"/>
  <c r="AF197" i="42" s="1"/>
  <c r="AE28" i="42"/>
  <c r="AF28" i="42" s="1"/>
  <c r="AE249" i="42"/>
  <c r="AF249" i="42" s="1"/>
  <c r="AE269" i="42"/>
  <c r="AF269" i="42" s="1"/>
  <c r="AE84" i="42"/>
  <c r="AF84" i="42" s="1"/>
  <c r="AE36" i="42"/>
  <c r="AF36" i="42" s="1"/>
  <c r="AE86" i="42"/>
  <c r="AF86" i="42" s="1"/>
  <c r="AE212" i="42"/>
  <c r="AF212" i="42" s="1"/>
  <c r="AE309" i="42"/>
  <c r="AF309" i="42" s="1"/>
  <c r="AE285" i="42"/>
  <c r="AF285" i="42" s="1"/>
  <c r="AE163" i="42"/>
  <c r="AF163" i="42" s="1"/>
  <c r="AE178" i="42"/>
  <c r="AF178" i="42" s="1"/>
  <c r="AE263" i="42"/>
  <c r="AF263" i="42" s="1"/>
  <c r="AE55" i="42"/>
  <c r="AF55" i="42" s="1"/>
  <c r="AE219" i="42"/>
  <c r="AF219" i="42" s="1"/>
  <c r="AE270" i="42"/>
  <c r="AF270" i="42" s="1"/>
  <c r="AE117" i="42"/>
  <c r="AF117" i="42" s="1"/>
  <c r="AE161" i="42"/>
  <c r="AF161" i="42" s="1"/>
  <c r="AE243" i="42"/>
  <c r="AF243" i="42" s="1"/>
  <c r="AE128" i="42"/>
  <c r="AF128" i="42" s="1"/>
  <c r="AE27" i="42"/>
  <c r="AF27" i="42" s="1"/>
  <c r="AE135" i="42"/>
  <c r="AF135" i="42" s="1"/>
  <c r="AE238" i="42"/>
  <c r="AF238" i="42" s="1"/>
  <c r="AE112" i="42"/>
  <c r="AF112" i="42" s="1"/>
  <c r="AE41" i="42"/>
  <c r="AF41" i="42" s="1"/>
  <c r="AE286" i="42"/>
  <c r="AF286" i="42" s="1"/>
  <c r="AE83" i="42"/>
  <c r="AF83" i="42" s="1"/>
  <c r="AE34" i="42"/>
  <c r="AF34" i="42" s="1"/>
  <c r="AE24" i="42"/>
  <c r="AF24" i="42" s="1"/>
  <c r="AE137" i="42"/>
  <c r="AF137" i="42" s="1"/>
  <c r="AE172" i="42"/>
  <c r="AF172" i="42" s="1"/>
  <c r="AE283" i="42"/>
  <c r="AF283" i="42" s="1"/>
  <c r="AE111" i="42"/>
  <c r="AF111" i="42" s="1"/>
  <c r="AE244" i="42"/>
  <c r="AF244" i="42" s="1"/>
  <c r="AE248" i="42"/>
  <c r="AF248" i="42" s="1"/>
  <c r="AE20" i="42"/>
  <c r="AF20" i="42" s="1"/>
  <c r="AE156" i="42"/>
  <c r="AF156" i="42" s="1"/>
  <c r="AE102" i="42"/>
  <c r="AF102" i="42" s="1"/>
  <c r="AE100" i="42"/>
  <c r="AF100" i="42" s="1"/>
  <c r="AE124" i="42"/>
  <c r="AF124" i="42" s="1"/>
  <c r="AE276" i="42"/>
  <c r="AF276" i="42" s="1"/>
  <c r="AE93" i="42"/>
  <c r="AF93" i="42" s="1"/>
  <c r="AE25" i="42"/>
  <c r="AF25" i="42" s="1"/>
  <c r="AE130" i="42"/>
  <c r="AF130" i="42" s="1"/>
  <c r="AE167" i="42"/>
  <c r="AF167" i="42" s="1"/>
  <c r="AE74" i="42"/>
  <c r="AF74" i="42" s="1"/>
  <c r="AE265" i="42"/>
  <c r="AF265" i="42" s="1"/>
  <c r="AE194" i="42"/>
  <c r="AF194" i="42" s="1"/>
  <c r="AE51" i="42"/>
  <c r="AF51" i="42" s="1"/>
  <c r="AE179" i="42"/>
  <c r="AF179" i="42" s="1"/>
  <c r="AE271" i="42"/>
  <c r="AF271" i="42" s="1"/>
  <c r="AE123" i="42"/>
  <c r="AF123" i="42" s="1"/>
  <c r="AE299" i="42"/>
  <c r="AF299" i="42" s="1"/>
  <c r="AE122" i="42"/>
  <c r="AF122" i="42" s="1"/>
  <c r="AE113" i="42"/>
  <c r="AF113" i="42" s="1"/>
  <c r="AE129" i="42"/>
  <c r="AF129" i="42" s="1"/>
  <c r="AE72" i="42"/>
  <c r="AF72" i="42" s="1"/>
  <c r="AE107" i="42"/>
  <c r="AF107" i="42" s="1"/>
  <c r="AE300" i="42"/>
  <c r="AF300" i="42" s="1"/>
  <c r="AE127" i="42"/>
  <c r="AF127" i="42" s="1"/>
  <c r="AE176" i="42"/>
  <c r="AF176" i="42" s="1"/>
  <c r="AE22" i="42"/>
  <c r="AF22" i="42" s="1"/>
  <c r="AE242" i="42"/>
  <c r="AF242" i="42" s="1"/>
  <c r="AE143" i="42"/>
  <c r="AF143" i="42" s="1"/>
  <c r="AE57" i="42"/>
  <c r="AF57" i="42" s="1"/>
  <c r="AE228" i="42"/>
  <c r="AF228" i="42" s="1"/>
  <c r="AE218" i="42"/>
  <c r="AF218" i="42" s="1"/>
  <c r="AE88" i="42"/>
  <c r="AF88" i="42" s="1"/>
  <c r="AE294" i="42"/>
  <c r="AF294" i="42" s="1"/>
  <c r="AE70" i="42"/>
  <c r="AF70" i="42" s="1"/>
  <c r="AE145" i="42"/>
  <c r="AF145" i="42" s="1"/>
  <c r="AE136" i="42"/>
  <c r="AF136" i="42" s="1"/>
  <c r="AE225" i="42"/>
  <c r="AF225" i="42" s="1"/>
  <c r="AE241" i="42"/>
  <c r="AF241" i="42" s="1"/>
  <c r="AE138" i="42"/>
  <c r="AF138" i="42" s="1"/>
  <c r="AE155" i="42"/>
  <c r="AF155" i="42" s="1"/>
  <c r="AE37" i="42"/>
  <c r="AF37" i="42" s="1"/>
  <c r="AE182" i="42"/>
  <c r="AF182" i="42" s="1"/>
  <c r="AE82" i="42"/>
  <c r="AF82" i="42" s="1"/>
  <c r="AE147" i="42"/>
  <c r="AF147" i="42" s="1"/>
  <c r="AE166" i="42"/>
  <c r="AF166" i="42" s="1"/>
  <c r="AE230" i="42"/>
  <c r="AF230" i="42" s="1"/>
  <c r="AE280" i="42"/>
  <c r="AF280" i="42" s="1"/>
  <c r="AE32" i="42"/>
  <c r="AF32" i="42" s="1"/>
  <c r="AE296" i="42"/>
  <c r="AF296" i="42" s="1"/>
  <c r="AE290" i="42"/>
  <c r="AF290" i="42" s="1"/>
  <c r="AE165" i="42"/>
  <c r="AF165" i="42" s="1"/>
  <c r="AE48" i="42"/>
  <c r="AF48" i="42" s="1"/>
  <c r="AE35" i="42"/>
  <c r="AF35" i="42" s="1"/>
  <c r="AE125" i="42"/>
  <c r="AF125" i="42" s="1"/>
  <c r="AE31" i="42"/>
  <c r="AF31" i="42" s="1"/>
  <c r="AE295" i="42"/>
  <c r="AF295" i="42" s="1"/>
  <c r="AE257" i="42"/>
  <c r="AF257" i="42" s="1"/>
  <c r="AE260" i="42"/>
  <c r="AF260" i="42" s="1"/>
  <c r="AE116" i="42"/>
  <c r="AF116" i="42" s="1"/>
  <c r="AE101" i="42"/>
  <c r="AF101" i="42" s="1"/>
  <c r="AE250" i="42"/>
  <c r="AF250" i="42" s="1"/>
  <c r="AE306" i="42"/>
  <c r="AF306" i="42" s="1"/>
  <c r="AE289" i="42"/>
  <c r="AF289" i="42" s="1"/>
  <c r="AE252" i="42"/>
  <c r="AF252" i="42" s="1"/>
  <c r="AE131" i="42"/>
  <c r="AF131" i="42" s="1"/>
  <c r="AE44" i="42"/>
  <c r="AF44" i="42" s="1"/>
  <c r="AE274" i="42"/>
  <c r="AF274" i="42" s="1"/>
  <c r="AE85" i="42"/>
  <c r="AF85" i="42" s="1"/>
  <c r="AE76" i="42"/>
  <c r="AF76" i="42" s="1"/>
  <c r="AE196" i="42"/>
  <c r="AF196" i="42" s="1"/>
  <c r="AE288" i="42"/>
  <c r="AF288" i="42" s="1"/>
  <c r="AE49" i="42"/>
  <c r="AF49" i="42" s="1"/>
  <c r="AE53" i="42"/>
  <c r="AF53" i="42" s="1"/>
  <c r="AE303" i="42"/>
  <c r="AF303" i="42" s="1"/>
  <c r="AE62" i="42"/>
  <c r="AF62" i="42" s="1"/>
  <c r="AE266" i="42"/>
  <c r="AF266" i="42" s="1"/>
  <c r="AE96" i="42"/>
  <c r="AF96" i="42" s="1"/>
  <c r="AE236" i="42"/>
  <c r="AF236" i="42" s="1"/>
  <c r="AE207" i="42"/>
  <c r="AF207" i="42" s="1"/>
  <c r="AE239" i="42"/>
  <c r="AF239" i="42" s="1"/>
  <c r="AE71" i="42"/>
  <c r="AF71" i="42" s="1"/>
  <c r="AE47" i="42"/>
  <c r="AF47" i="42" s="1"/>
  <c r="AE171" i="42"/>
  <c r="AF171" i="42" s="1"/>
  <c r="AE275" i="42"/>
  <c r="AF275" i="42" s="1"/>
  <c r="AE121" i="42"/>
  <c r="AF121" i="42" s="1"/>
  <c r="AE224" i="42"/>
  <c r="AF224" i="42" s="1"/>
  <c r="AE267" i="42"/>
  <c r="AF267" i="42" s="1"/>
  <c r="AE205" i="42"/>
  <c r="AF205" i="42" s="1"/>
  <c r="N184" i="40"/>
  <c r="N245" i="40"/>
  <c r="N127" i="40"/>
  <c r="N159" i="40"/>
  <c r="N47" i="40"/>
  <c r="N73" i="40"/>
  <c r="N24" i="40"/>
  <c r="N109" i="40"/>
  <c r="I137" i="38"/>
  <c r="I150" i="38"/>
  <c r="I395" i="36"/>
  <c r="I412" i="36"/>
  <c r="I22" i="38"/>
  <c r="I77" i="36"/>
  <c r="I181" i="38"/>
  <c r="I128" i="38"/>
  <c r="I105" i="38"/>
  <c r="I83" i="38"/>
  <c r="I32" i="38"/>
  <c r="H23" i="39"/>
  <c r="H22" i="39"/>
  <c r="H21" i="39"/>
  <c r="H20" i="39"/>
  <c r="H19" i="39"/>
  <c r="I377" i="36"/>
  <c r="I321" i="36"/>
  <c r="I256" i="36"/>
  <c r="I93" i="36"/>
  <c r="I121" i="38"/>
  <c r="H36" i="39"/>
  <c r="H131" i="39"/>
  <c r="H99" i="39"/>
  <c r="H109" i="39"/>
  <c r="H39" i="39"/>
  <c r="H38" i="39"/>
  <c r="H8" i="39"/>
  <c r="H156" i="39"/>
  <c r="H46" i="39"/>
  <c r="H64" i="39"/>
  <c r="H28" i="39"/>
  <c r="H136" i="39"/>
  <c r="H155" i="39"/>
  <c r="H150" i="39"/>
  <c r="H125" i="39"/>
  <c r="H117" i="39"/>
  <c r="H154" i="39"/>
  <c r="H147" i="39"/>
  <c r="H144" i="39"/>
  <c r="H98" i="39"/>
  <c r="H77" i="39"/>
  <c r="H67" i="39"/>
  <c r="H58" i="39"/>
  <c r="H50" i="39"/>
  <c r="H135" i="39"/>
  <c r="H110" i="39"/>
  <c r="H108" i="39"/>
  <c r="H103" i="39"/>
  <c r="H63" i="39"/>
  <c r="H73" i="39"/>
  <c r="H55" i="39"/>
  <c r="H113" i="39"/>
  <c r="H80" i="39"/>
  <c r="H37" i="39"/>
  <c r="H138" i="39"/>
  <c r="H122" i="39"/>
  <c r="H115" i="39"/>
  <c r="H95" i="39"/>
  <c r="H79" i="39"/>
  <c r="H69" i="39"/>
  <c r="H16" i="39"/>
  <c r="H93" i="39"/>
  <c r="H61" i="39"/>
  <c r="H60" i="39"/>
  <c r="H41" i="39"/>
  <c r="H27" i="39"/>
  <c r="H130" i="39"/>
  <c r="H90" i="39"/>
  <c r="H43" i="39"/>
  <c r="H42" i="39"/>
  <c r="H40" i="39"/>
  <c r="H7" i="39"/>
  <c r="H111" i="39"/>
  <c r="H25" i="39"/>
  <c r="H123" i="39"/>
  <c r="H119" i="39"/>
  <c r="H85" i="39"/>
  <c r="H72" i="39"/>
  <c r="H30" i="39"/>
  <c r="H139" i="39"/>
  <c r="H100" i="39"/>
  <c r="H35" i="39"/>
  <c r="H129" i="39"/>
  <c r="H89" i="39"/>
  <c r="H52" i="39"/>
  <c r="H17" i="39"/>
  <c r="H14" i="39"/>
  <c r="H6" i="39"/>
  <c r="H146" i="39"/>
  <c r="H142" i="39"/>
  <c r="H151" i="39"/>
  <c r="H141" i="39"/>
  <c r="H118" i="39"/>
  <c r="H97" i="39"/>
  <c r="H84" i="39"/>
  <c r="H44" i="39"/>
  <c r="H56" i="39"/>
  <c r="H121" i="39"/>
  <c r="H76" i="39"/>
  <c r="H71" i="39"/>
  <c r="H13" i="39"/>
  <c r="H128" i="39"/>
  <c r="H88" i="39"/>
  <c r="H53" i="39"/>
  <c r="H9" i="39"/>
  <c r="H5" i="39"/>
  <c r="H133" i="39"/>
  <c r="H152" i="39"/>
  <c r="H148" i="39"/>
  <c r="H143" i="39"/>
  <c r="H96" i="39"/>
  <c r="H116" i="39"/>
  <c r="H107" i="39"/>
  <c r="H104" i="39"/>
  <c r="H65" i="39"/>
  <c r="H49" i="39"/>
  <c r="H12" i="39"/>
  <c r="H81" i="39"/>
  <c r="H91" i="39"/>
  <c r="H54" i="39"/>
  <c r="H94" i="39"/>
  <c r="H127" i="39"/>
  <c r="H137" i="39"/>
  <c r="H120" i="39"/>
  <c r="H101" i="39"/>
  <c r="H75" i="39"/>
  <c r="H82" i="39"/>
  <c r="H68" i="39"/>
  <c r="H78" i="39"/>
  <c r="H86" i="39"/>
  <c r="H34" i="39"/>
  <c r="H26" i="39"/>
  <c r="H15" i="39"/>
  <c r="H153" i="39"/>
  <c r="H149" i="39"/>
  <c r="H145" i="39"/>
  <c r="H114" i="39"/>
  <c r="H106" i="39"/>
  <c r="H105" i="39"/>
  <c r="H74" i="39"/>
  <c r="H66" i="39"/>
  <c r="H57" i="39"/>
  <c r="H11" i="39"/>
  <c r="H124" i="39"/>
  <c r="H87" i="39"/>
  <c r="H70" i="39"/>
  <c r="H47" i="39"/>
  <c r="H134" i="39"/>
  <c r="H51" i="39"/>
  <c r="H140" i="39"/>
  <c r="H92" i="39"/>
  <c r="H126" i="39"/>
  <c r="H102" i="39"/>
  <c r="H83" i="39"/>
  <c r="H59" i="39"/>
  <c r="H31" i="39"/>
  <c r="H132" i="39"/>
  <c r="H112" i="39"/>
  <c r="H62" i="39"/>
  <c r="H45" i="39"/>
  <c r="H48" i="39"/>
  <c r="H29" i="39"/>
  <c r="H32" i="39"/>
  <c r="H18" i="39"/>
  <c r="H24" i="39"/>
  <c r="H10" i="39"/>
  <c r="H4" i="39"/>
  <c r="H3" i="39"/>
  <c r="I215" i="38"/>
  <c r="I214" i="38"/>
  <c r="I213" i="38"/>
  <c r="I212" i="38"/>
  <c r="I211" i="38"/>
  <c r="I210" i="38"/>
  <c r="I209" i="38"/>
  <c r="I208" i="38"/>
  <c r="I207" i="38"/>
  <c r="I206" i="38"/>
  <c r="I205" i="38"/>
  <c r="I204" i="38"/>
  <c r="I203" i="38"/>
  <c r="I202" i="38"/>
  <c r="I201" i="38"/>
  <c r="I200" i="38"/>
  <c r="I199" i="38"/>
  <c r="I198" i="38"/>
  <c r="I197" i="38"/>
  <c r="I196" i="38"/>
  <c r="I195" i="38"/>
  <c r="I194" i="38"/>
  <c r="I193" i="38"/>
  <c r="I192" i="38"/>
  <c r="I191" i="38"/>
  <c r="I190" i="38"/>
  <c r="I189" i="38"/>
  <c r="I188" i="38"/>
  <c r="I187" i="38"/>
  <c r="I186" i="38"/>
  <c r="I185" i="38"/>
  <c r="I184" i="38"/>
  <c r="I183" i="38"/>
  <c r="I182" i="38"/>
  <c r="I180" i="38"/>
  <c r="I179" i="38"/>
  <c r="I178" i="38"/>
  <c r="I177" i="38"/>
  <c r="I176" i="38"/>
  <c r="I175" i="38"/>
  <c r="I174" i="38"/>
  <c r="I173" i="38"/>
  <c r="I172" i="38"/>
  <c r="I171" i="38"/>
  <c r="I170" i="38"/>
  <c r="I169" i="38"/>
  <c r="I168" i="38"/>
  <c r="I167" i="38"/>
  <c r="I166" i="38"/>
  <c r="I165" i="38"/>
  <c r="I164" i="38"/>
  <c r="I163" i="38"/>
  <c r="I162" i="38"/>
  <c r="I161" i="38"/>
  <c r="I160" i="38"/>
  <c r="I159" i="38"/>
  <c r="I158" i="38"/>
  <c r="I157" i="38"/>
  <c r="I156" i="38"/>
  <c r="I155" i="38"/>
  <c r="I154" i="38"/>
  <c r="I153" i="38"/>
  <c r="I152" i="38"/>
  <c r="I151" i="38"/>
  <c r="I149" i="38"/>
  <c r="I148" i="38"/>
  <c r="I147" i="38"/>
  <c r="I146" i="38"/>
  <c r="I145" i="38"/>
  <c r="I144" i="38"/>
  <c r="I143" i="38"/>
  <c r="I142" i="38"/>
  <c r="I141" i="38"/>
  <c r="I140" i="38"/>
  <c r="I139" i="38"/>
  <c r="I138" i="38"/>
  <c r="I136" i="38"/>
  <c r="I135" i="38"/>
  <c r="I134" i="38"/>
  <c r="I133" i="38"/>
  <c r="I132" i="38"/>
  <c r="I131" i="38"/>
  <c r="I130" i="38"/>
  <c r="I129" i="38"/>
  <c r="I127" i="38"/>
  <c r="I126" i="38"/>
  <c r="I125" i="38"/>
  <c r="I124" i="38"/>
  <c r="I123" i="38"/>
  <c r="I122" i="38"/>
  <c r="I120" i="38"/>
  <c r="I119" i="38"/>
  <c r="I118" i="38"/>
  <c r="I117" i="38"/>
  <c r="I116" i="38"/>
  <c r="I115" i="38"/>
  <c r="I114" i="38"/>
  <c r="I113" i="38"/>
  <c r="I112" i="38"/>
  <c r="I111" i="38"/>
  <c r="I110" i="38"/>
  <c r="I109" i="38"/>
  <c r="I108" i="38"/>
  <c r="I107" i="38"/>
  <c r="I106" i="38"/>
  <c r="I104" i="38"/>
  <c r="I103" i="38"/>
  <c r="I102" i="38"/>
  <c r="I101" i="38"/>
  <c r="I100" i="38"/>
  <c r="I99" i="38"/>
  <c r="I98" i="38"/>
  <c r="I97" i="38"/>
  <c r="I96" i="38"/>
  <c r="I95" i="38"/>
  <c r="I94" i="38"/>
  <c r="I93" i="38"/>
  <c r="I92" i="38"/>
  <c r="I91" i="38"/>
  <c r="I90" i="38"/>
  <c r="I89" i="38"/>
  <c r="I88" i="38"/>
  <c r="I87" i="38"/>
  <c r="I86" i="38"/>
  <c r="I85" i="38"/>
  <c r="I84" i="38"/>
  <c r="I82" i="38"/>
  <c r="I81" i="38"/>
  <c r="I80" i="38"/>
  <c r="I79" i="38"/>
  <c r="I78" i="38"/>
  <c r="I77" i="38"/>
  <c r="I76" i="38"/>
  <c r="I75" i="38"/>
  <c r="I74" i="38"/>
  <c r="I73" i="38"/>
  <c r="I72" i="38"/>
  <c r="I71" i="38"/>
  <c r="I70" i="38"/>
  <c r="I69" i="38"/>
  <c r="I68" i="38"/>
  <c r="I67" i="38"/>
  <c r="I66" i="38"/>
  <c r="I65" i="38"/>
  <c r="I64" i="38"/>
  <c r="I62" i="38"/>
  <c r="I61" i="38"/>
  <c r="I60" i="38"/>
  <c r="I59" i="38"/>
  <c r="I58" i="38"/>
  <c r="I57" i="38"/>
  <c r="I56" i="38"/>
  <c r="I55" i="38"/>
  <c r="I54" i="38"/>
  <c r="I53" i="38"/>
  <c r="I52" i="38"/>
  <c r="I51" i="38"/>
  <c r="I50" i="38"/>
  <c r="I49" i="38"/>
  <c r="I48" i="38"/>
  <c r="I47" i="38"/>
  <c r="I46" i="38"/>
  <c r="I45" i="38"/>
  <c r="I44" i="38"/>
  <c r="I43" i="38"/>
  <c r="I42" i="38"/>
  <c r="I41" i="38"/>
  <c r="I40" i="38"/>
  <c r="I39" i="38"/>
  <c r="I38" i="38"/>
  <c r="I37" i="38"/>
  <c r="I36" i="38"/>
  <c r="I35" i="38"/>
  <c r="I34" i="38"/>
  <c r="I33" i="38"/>
  <c r="I31" i="38"/>
  <c r="I30" i="38"/>
  <c r="I29" i="38"/>
  <c r="I28" i="38"/>
  <c r="I27" i="38"/>
  <c r="I26" i="38"/>
  <c r="I25" i="38"/>
  <c r="I24" i="38"/>
  <c r="I23" i="38"/>
  <c r="I21" i="38"/>
  <c r="I20" i="38"/>
  <c r="I19" i="38"/>
  <c r="I18" i="38"/>
  <c r="I17" i="38"/>
  <c r="I16" i="38"/>
  <c r="I15" i="38"/>
  <c r="I14" i="38"/>
  <c r="I13" i="38"/>
  <c r="I12" i="38"/>
  <c r="I11" i="38"/>
  <c r="I10" i="38"/>
  <c r="I9" i="38"/>
  <c r="I8" i="38"/>
  <c r="I7" i="38"/>
  <c r="I6" i="38"/>
  <c r="I5" i="38"/>
  <c r="I4" i="38"/>
  <c r="I3" i="38"/>
  <c r="I166" i="36"/>
  <c r="I183" i="36"/>
  <c r="I478" i="36"/>
  <c r="I472" i="36"/>
  <c r="I445" i="36"/>
  <c r="I428" i="36"/>
  <c r="I418" i="36"/>
  <c r="I413" i="36"/>
  <c r="I382" i="36"/>
  <c r="I379" i="36"/>
  <c r="I324" i="36"/>
  <c r="I322" i="36"/>
  <c r="I266" i="36"/>
  <c r="I259" i="36"/>
  <c r="I198" i="36"/>
  <c r="I200" i="36"/>
  <c r="I203" i="36"/>
  <c r="I202" i="36"/>
  <c r="I199" i="36"/>
  <c r="I194" i="36"/>
  <c r="I190" i="36"/>
  <c r="I177" i="36"/>
  <c r="I173" i="36"/>
  <c r="I169" i="36"/>
  <c r="I102" i="36"/>
  <c r="I88" i="36"/>
  <c r="I85" i="36"/>
  <c r="I195" i="36"/>
  <c r="I191" i="36"/>
  <c r="I189" i="36"/>
  <c r="I192" i="36"/>
  <c r="I255" i="36"/>
  <c r="I257" i="36"/>
  <c r="I258" i="36"/>
  <c r="I260" i="36"/>
  <c r="I262" i="36"/>
  <c r="I261" i="36"/>
  <c r="I263" i="36"/>
  <c r="I264" i="36"/>
  <c r="I265" i="36"/>
  <c r="I267" i="36"/>
  <c r="I268" i="36"/>
  <c r="I269" i="36"/>
  <c r="I270" i="36"/>
  <c r="I271" i="36"/>
  <c r="I416" i="36"/>
  <c r="I419" i="36"/>
  <c r="I417" i="36"/>
  <c r="I415" i="36"/>
  <c r="I180" i="36"/>
  <c r="I170" i="36"/>
  <c r="I532" i="36"/>
  <c r="I365" i="36"/>
  <c r="I110" i="36"/>
  <c r="I400" i="36"/>
  <c r="I403" i="36"/>
  <c r="I411" i="36"/>
  <c r="A23" i="37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A43" i="37" s="1"/>
  <c r="A44" i="37" s="1"/>
  <c r="A45" i="37" s="1"/>
  <c r="A46" i="37" s="1"/>
  <c r="A47" i="37" s="1"/>
  <c r="A48" i="37" s="1"/>
  <c r="A49" i="37" s="1"/>
  <c r="A50" i="37" s="1"/>
  <c r="A51" i="37" s="1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A62" i="37" s="1"/>
  <c r="A63" i="37" s="1"/>
  <c r="A64" i="37" s="1"/>
  <c r="A65" i="37" s="1"/>
  <c r="A66" i="37" s="1"/>
  <c r="A67" i="37" s="1"/>
  <c r="A68" i="37" s="1"/>
  <c r="A69" i="37" s="1"/>
  <c r="A70" i="37" s="1"/>
  <c r="A71" i="37" s="1"/>
  <c r="A72" i="37" s="1"/>
  <c r="A73" i="37" s="1"/>
  <c r="A74" i="37" s="1"/>
  <c r="A75" i="37" s="1"/>
  <c r="A76" i="37" s="1"/>
  <c r="A77" i="37" s="1"/>
  <c r="A78" i="37" s="1"/>
  <c r="A79" i="37" s="1"/>
  <c r="A80" i="37" s="1"/>
  <c r="A81" i="37" s="1"/>
  <c r="A82" i="37" s="1"/>
  <c r="A83" i="37" s="1"/>
  <c r="A84" i="37" s="1"/>
  <c r="A85" i="37" s="1"/>
  <c r="A86" i="37" s="1"/>
  <c r="A87" i="37" s="1"/>
  <c r="A88" i="37" s="1"/>
  <c r="A89" i="37" s="1"/>
  <c r="A90" i="37" s="1"/>
  <c r="A91" i="37" s="1"/>
  <c r="A92" i="37" s="1"/>
  <c r="A93" i="37" s="1"/>
  <c r="A94" i="37" s="1"/>
  <c r="A95" i="37" s="1"/>
  <c r="A96" i="37" s="1"/>
  <c r="A97" i="37" s="1"/>
  <c r="A98" i="37" s="1"/>
  <c r="A99" i="37" s="1"/>
  <c r="A100" i="37" s="1"/>
  <c r="A101" i="37" s="1"/>
  <c r="A102" i="37" s="1"/>
  <c r="A103" i="37" s="1"/>
  <c r="A104" i="37" s="1"/>
  <c r="A105" i="37" s="1"/>
  <c r="A106" i="37" s="1"/>
  <c r="A107" i="37" s="1"/>
  <c r="A108" i="37" s="1"/>
  <c r="A109" i="37" s="1"/>
  <c r="A110" i="37" s="1"/>
  <c r="A111" i="37" s="1"/>
  <c r="A112" i="37" s="1"/>
  <c r="A113" i="37" s="1"/>
  <c r="A114" i="37" s="1"/>
  <c r="A115" i="37" s="1"/>
  <c r="A116" i="37" s="1"/>
  <c r="A117" i="37" s="1"/>
  <c r="A118" i="37" s="1"/>
  <c r="A119" i="37" s="1"/>
  <c r="A120" i="37" s="1"/>
  <c r="A121" i="37" s="1"/>
  <c r="A122" i="37" s="1"/>
  <c r="A123" i="37" s="1"/>
  <c r="A124" i="37" s="1"/>
  <c r="A125" i="37" s="1"/>
  <c r="A126" i="37" s="1"/>
  <c r="A127" i="37" s="1"/>
  <c r="A128" i="37" s="1"/>
  <c r="A129" i="37" s="1"/>
  <c r="A130" i="37" s="1"/>
  <c r="A131" i="37" s="1"/>
  <c r="A132" i="37" s="1"/>
  <c r="A133" i="37" s="1"/>
  <c r="A134" i="37" s="1"/>
  <c r="A135" i="37" s="1"/>
  <c r="A136" i="37" s="1"/>
  <c r="A137" i="37" s="1"/>
  <c r="A138" i="37" s="1"/>
  <c r="A139" i="37" s="1"/>
  <c r="A140" i="37" s="1"/>
  <c r="A141" i="37" s="1"/>
  <c r="A142" i="37" s="1"/>
  <c r="A143" i="37" s="1"/>
  <c r="A144" i="37" s="1"/>
  <c r="A145" i="37" s="1"/>
  <c r="A146" i="37" s="1"/>
  <c r="A147" i="37" s="1"/>
  <c r="A148" i="37" s="1"/>
  <c r="A149" i="37" s="1"/>
  <c r="A150" i="37" s="1"/>
  <c r="A151" i="37" s="1"/>
  <c r="A152" i="37" s="1"/>
  <c r="A153" i="37" s="1"/>
  <c r="A154" i="37" s="1"/>
  <c r="A155" i="37" s="1"/>
  <c r="A156" i="37" s="1"/>
  <c r="A157" i="37" s="1"/>
  <c r="A158" i="37" s="1"/>
  <c r="A159" i="37" s="1"/>
  <c r="A160" i="37" s="1"/>
  <c r="A161" i="37" s="1"/>
  <c r="A162" i="37" s="1"/>
  <c r="A163" i="37" s="1"/>
  <c r="A164" i="37" s="1"/>
  <c r="A165" i="37" s="1"/>
  <c r="A166" i="37" s="1"/>
  <c r="A167" i="37" s="1"/>
  <c r="A168" i="37" s="1"/>
  <c r="A169" i="37" s="1"/>
  <c r="A170" i="37" s="1"/>
  <c r="A171" i="37" s="1"/>
  <c r="A172" i="37" s="1"/>
  <c r="A173" i="37" s="1"/>
  <c r="A174" i="37" s="1"/>
  <c r="A175" i="37" s="1"/>
  <c r="A176" i="37" s="1"/>
  <c r="A177" i="37" s="1"/>
  <c r="A178" i="37" s="1"/>
  <c r="A179" i="37" s="1"/>
  <c r="A180" i="37" s="1"/>
  <c r="A181" i="37" s="1"/>
  <c r="A182" i="37" s="1"/>
  <c r="A183" i="37" s="1"/>
  <c r="A184" i="37" s="1"/>
  <c r="A185" i="37" s="1"/>
  <c r="A186" i="37" s="1"/>
  <c r="A187" i="37" s="1"/>
  <c r="A188" i="37" s="1"/>
  <c r="A189" i="37" s="1"/>
  <c r="A190" i="37" s="1"/>
  <c r="A191" i="37" s="1"/>
  <c r="A192" i="37" s="1"/>
  <c r="A193" i="37" s="1"/>
  <c r="A194" i="37" s="1"/>
  <c r="A195" i="37" s="1"/>
  <c r="A196" i="37" s="1"/>
  <c r="A197" i="37" s="1"/>
  <c r="A198" i="37" s="1"/>
  <c r="A199" i="37" s="1"/>
  <c r="A200" i="37" s="1"/>
  <c r="A201" i="37" s="1"/>
  <c r="A202" i="37" s="1"/>
  <c r="A203" i="37" s="1"/>
  <c r="A204" i="37" s="1"/>
  <c r="A205" i="37" s="1"/>
  <c r="A206" i="37" s="1"/>
  <c r="A207" i="37" s="1"/>
  <c r="A208" i="37" s="1"/>
  <c r="A209" i="37" s="1"/>
  <c r="A210" i="37" s="1"/>
  <c r="A211" i="37" s="1"/>
  <c r="A212" i="37" s="1"/>
  <c r="A213" i="37" s="1"/>
  <c r="I320" i="36"/>
  <c r="I92" i="36"/>
  <c r="I358" i="36"/>
  <c r="I347" i="36"/>
  <c r="I351" i="36"/>
  <c r="I543" i="36"/>
  <c r="I542" i="36"/>
  <c r="I516" i="36"/>
  <c r="I408" i="36"/>
  <c r="I369" i="36"/>
  <c r="I317" i="36"/>
  <c r="I68" i="36"/>
  <c r="I89" i="36"/>
  <c r="I64" i="36"/>
  <c r="I464" i="36"/>
  <c r="I463" i="36"/>
  <c r="I460" i="36" l="1"/>
  <c r="I456" i="36"/>
  <c r="F30" i="36"/>
  <c r="I450" i="36"/>
  <c r="I449" i="36"/>
  <c r="I446" i="36"/>
  <c r="I441" i="36"/>
  <c r="I438" i="36"/>
  <c r="I407" i="36"/>
  <c r="I391" i="36"/>
  <c r="I51" i="36"/>
  <c r="I172" i="36"/>
  <c r="I67" i="36"/>
  <c r="I482" i="36"/>
  <c r="I479" i="36"/>
  <c r="I481" i="36"/>
  <c r="I106" i="36"/>
  <c r="I105" i="36"/>
  <c r="I66" i="36"/>
  <c r="I61" i="36"/>
  <c r="I519" i="36"/>
  <c r="I518" i="36"/>
  <c r="I517" i="36"/>
  <c r="I515" i="36"/>
  <c r="I373" i="36"/>
  <c r="F37" i="36"/>
  <c r="F36" i="36"/>
  <c r="F32" i="36"/>
  <c r="F31" i="36"/>
  <c r="F29" i="36"/>
  <c r="F28" i="36"/>
  <c r="F27" i="36"/>
  <c r="F26" i="36"/>
  <c r="F25" i="36"/>
  <c r="F24" i="36"/>
  <c r="F23" i="36"/>
  <c r="F22" i="36"/>
  <c r="F21" i="36"/>
  <c r="F20" i="36"/>
  <c r="F19" i="36"/>
  <c r="F15" i="36"/>
  <c r="F14" i="36"/>
  <c r="F13" i="36"/>
  <c r="F12" i="36"/>
  <c r="C38" i="36"/>
  <c r="C33" i="36"/>
  <c r="C16" i="36"/>
  <c r="C43" i="36" s="1"/>
  <c r="F43" i="36" s="1"/>
  <c r="AO221" i="31"/>
  <c r="AO74" i="31"/>
  <c r="AO305" i="31"/>
  <c r="AO50" i="31"/>
  <c r="AO165" i="31"/>
  <c r="AO54" i="31"/>
  <c r="AO40" i="31"/>
  <c r="AO49" i="31"/>
  <c r="AO178" i="31"/>
  <c r="AO203" i="31"/>
  <c r="AO230" i="31"/>
  <c r="AO128" i="31"/>
  <c r="AO122" i="31"/>
  <c r="AO301" i="31"/>
  <c r="AO297" i="31"/>
  <c r="AO136" i="31"/>
  <c r="AO155" i="31"/>
  <c r="AO161" i="31"/>
  <c r="AO139" i="31"/>
  <c r="AO308" i="31"/>
  <c r="AO55" i="31"/>
  <c r="AO113" i="31"/>
  <c r="AO108" i="31"/>
  <c r="AO284" i="31"/>
  <c r="AO156" i="31"/>
  <c r="AO206" i="31"/>
  <c r="AO166" i="31"/>
  <c r="AO174" i="31"/>
  <c r="AO214" i="31"/>
  <c r="AO91" i="31"/>
  <c r="AO76" i="31"/>
  <c r="AO276" i="31"/>
  <c r="AO98" i="31"/>
  <c r="AO243" i="31"/>
  <c r="AO216" i="31"/>
  <c r="AO153" i="31"/>
  <c r="AO228" i="31"/>
  <c r="AO280" i="31"/>
  <c r="AO240" i="31"/>
  <c r="AO200" i="31"/>
  <c r="AO217" i="31"/>
  <c r="AO110" i="31"/>
  <c r="AO186" i="31"/>
  <c r="AO83" i="31"/>
  <c r="AO170" i="31"/>
  <c r="AO300" i="31"/>
  <c r="AO75" i="31"/>
  <c r="AO223" i="31"/>
  <c r="AO211" i="31"/>
  <c r="AO154" i="31"/>
  <c r="AO79" i="31"/>
  <c r="AO296" i="31"/>
  <c r="AO121" i="31"/>
  <c r="AO262" i="31"/>
  <c r="AO81" i="31"/>
  <c r="AO26" i="31"/>
  <c r="AO70" i="31"/>
  <c r="AO43" i="31"/>
  <c r="AO41" i="31"/>
  <c r="AO191" i="31"/>
  <c r="AO180" i="31"/>
  <c r="AO38" i="31"/>
  <c r="AO117" i="31"/>
  <c r="AO225" i="31"/>
  <c r="AO78" i="31"/>
  <c r="AO279" i="31"/>
  <c r="AO247" i="31"/>
  <c r="AO163" i="31"/>
  <c r="AO23" i="31"/>
  <c r="AO22" i="31"/>
  <c r="AO293" i="31"/>
  <c r="AO90" i="31"/>
  <c r="AO162" i="31"/>
  <c r="AO48" i="31"/>
  <c r="AO310" i="31"/>
  <c r="AO125" i="31"/>
  <c r="AO291" i="31"/>
  <c r="AO47" i="31"/>
  <c r="AO56" i="31"/>
  <c r="AO242" i="31"/>
  <c r="AO167" i="31"/>
  <c r="AO198" i="31"/>
  <c r="AO120" i="31"/>
  <c r="AO68" i="31"/>
  <c r="AO102" i="31"/>
  <c r="AO119" i="31"/>
  <c r="AO45" i="31"/>
  <c r="AO248" i="31"/>
  <c r="AO304" i="31"/>
  <c r="AO24" i="31"/>
  <c r="AO309" i="31"/>
  <c r="AO140" i="31"/>
  <c r="AO175" i="31"/>
  <c r="AO71" i="31"/>
  <c r="AO208" i="31"/>
  <c r="AO185" i="31"/>
  <c r="AO299" i="31"/>
  <c r="AO21" i="31"/>
  <c r="AO269" i="31"/>
  <c r="AO146" i="31"/>
  <c r="AO59" i="31"/>
  <c r="AO287" i="31"/>
  <c r="AO258" i="31"/>
  <c r="AO207" i="31"/>
  <c r="AO85" i="31"/>
  <c r="AO31" i="31"/>
  <c r="AO234" i="31"/>
  <c r="AO105" i="31"/>
  <c r="AO100" i="31"/>
  <c r="AO215" i="31"/>
  <c r="AO271" i="31"/>
  <c r="AO93" i="31"/>
  <c r="AO238" i="31"/>
  <c r="AO134" i="31"/>
  <c r="AO129" i="31"/>
  <c r="AO266" i="31"/>
  <c r="AO84" i="31"/>
  <c r="AO148" i="31"/>
  <c r="AO169" i="31"/>
  <c r="AO270" i="31"/>
  <c r="AO222" i="31"/>
  <c r="AO179" i="31"/>
  <c r="AO245" i="31"/>
  <c r="AO104" i="31"/>
  <c r="AO160" i="31"/>
  <c r="AO101" i="31"/>
  <c r="AO149" i="31"/>
  <c r="AO267" i="31"/>
  <c r="AO109" i="31"/>
  <c r="AO131" i="31"/>
  <c r="AO233" i="31"/>
  <c r="AO72" i="31"/>
  <c r="AO236" i="31"/>
  <c r="AO145" i="31"/>
  <c r="AO133" i="31"/>
  <c r="AO158" i="31"/>
  <c r="AO168" i="31"/>
  <c r="AO237" i="31"/>
  <c r="AO268" i="31"/>
  <c r="AO181" i="31"/>
  <c r="AO194" i="31"/>
  <c r="AO290" i="31"/>
  <c r="AO33" i="31"/>
  <c r="AO30" i="31"/>
  <c r="AO205" i="31"/>
  <c r="AO124" i="31"/>
  <c r="AO96" i="31"/>
  <c r="AO67" i="31"/>
  <c r="AO123" i="31"/>
  <c r="AO111" i="31"/>
  <c r="AO88" i="31"/>
  <c r="AO51" i="31"/>
  <c r="AO182" i="31"/>
  <c r="AO202" i="31"/>
  <c r="AO106" i="31"/>
  <c r="AO188" i="31"/>
  <c r="AO286" i="31"/>
  <c r="AO227" i="31"/>
  <c r="AO226" i="31"/>
  <c r="AO282" i="31"/>
  <c r="AO29" i="31"/>
  <c r="AO250" i="31"/>
  <c r="AO58" i="31"/>
  <c r="AO69" i="31"/>
  <c r="AP69" i="31" s="1"/>
  <c r="AO53" i="31"/>
  <c r="AO152" i="31"/>
  <c r="AP152" i="31" s="1"/>
  <c r="AO253" i="31"/>
  <c r="AO115" i="31"/>
  <c r="AP115" i="31" s="1"/>
  <c r="AO137" i="31"/>
  <c r="AO259" i="31"/>
  <c r="AP259" i="31" s="1"/>
  <c r="AO212" i="31"/>
  <c r="AO273" i="31"/>
  <c r="AP273" i="31" s="1"/>
  <c r="AO92" i="31"/>
  <c r="AO187" i="31"/>
  <c r="AP187" i="31" s="1"/>
  <c r="AO143" i="31"/>
  <c r="AO190" i="31"/>
  <c r="AP190" i="31" s="1"/>
  <c r="AO252" i="31"/>
  <c r="AO195" i="31"/>
  <c r="AP195" i="31" s="1"/>
  <c r="AO89" i="31"/>
  <c r="AO281" i="31"/>
  <c r="AP281" i="31" s="1"/>
  <c r="AO60" i="31"/>
  <c r="AO263" i="31"/>
  <c r="AP263" i="31" s="1"/>
  <c r="AO144" i="31"/>
  <c r="AO142" i="31"/>
  <c r="AP142" i="31" s="1"/>
  <c r="AO213" i="31"/>
  <c r="AO80" i="31"/>
  <c r="AP80" i="31" s="1"/>
  <c r="AO177" i="31"/>
  <c r="AO87" i="31"/>
  <c r="AO219" i="31"/>
  <c r="AO138" i="31"/>
  <c r="AP138" i="31" s="1"/>
  <c r="AO256" i="31"/>
  <c r="AO36" i="31"/>
  <c r="AP36" i="31" s="1"/>
  <c r="AO260" i="31"/>
  <c r="AO151" i="31"/>
  <c r="AP151" i="31" s="1"/>
  <c r="AO37" i="31"/>
  <c r="AO235" i="31"/>
  <c r="AP235" i="31" s="1"/>
  <c r="AO127" i="31"/>
  <c r="AO32" i="31"/>
  <c r="AO132" i="31"/>
  <c r="AO34" i="31"/>
  <c r="AO42" i="31"/>
  <c r="AO82" i="31"/>
  <c r="AO35" i="31"/>
  <c r="AO157" i="31"/>
  <c r="AO176" i="31"/>
  <c r="AO261" i="31"/>
  <c r="AO193" i="31"/>
  <c r="AO73" i="31"/>
  <c r="AP73" i="31" s="1"/>
  <c r="AO224" i="31"/>
  <c r="AO62" i="31"/>
  <c r="AP62" i="31" s="1"/>
  <c r="AO164" i="31"/>
  <c r="AO107" i="31"/>
  <c r="AP107" i="31" s="1"/>
  <c r="AO209" i="31"/>
  <c r="AO210" i="31"/>
  <c r="AP210" i="31" s="1"/>
  <c r="AO183" i="31"/>
  <c r="AO150" i="31"/>
  <c r="AP150" i="31" s="1"/>
  <c r="AO288" i="31"/>
  <c r="AO255" i="31"/>
  <c r="AP255" i="31" s="1"/>
  <c r="AO257" i="31"/>
  <c r="AO126" i="31"/>
  <c r="AP126" i="31" s="1"/>
  <c r="AO201" i="31"/>
  <c r="AO192" i="31"/>
  <c r="AP192" i="31" s="1"/>
  <c r="AO285" i="31"/>
  <c r="AO97" i="31"/>
  <c r="AP97" i="31" s="1"/>
  <c r="AO94" i="31"/>
  <c r="AO199" i="31"/>
  <c r="AP199" i="31" s="1"/>
  <c r="AO229" i="31"/>
  <c r="AO57" i="31"/>
  <c r="AP57" i="31" s="1"/>
  <c r="AO289" i="31"/>
  <c r="AO135" i="31"/>
  <c r="AP135" i="31" s="1"/>
  <c r="AO64" i="31"/>
  <c r="AO25" i="31"/>
  <c r="AP25" i="31" s="1"/>
  <c r="AO251" i="31"/>
  <c r="AO278" i="31"/>
  <c r="AP278" i="31" s="1"/>
  <c r="AO241" i="31"/>
  <c r="AO27" i="31"/>
  <c r="AP27" i="31" s="1"/>
  <c r="AO172" i="31"/>
  <c r="AO274" i="31"/>
  <c r="AP274" i="31" s="1"/>
  <c r="AO65" i="31"/>
  <c r="AO173" i="31"/>
  <c r="AP173" i="31" s="1"/>
  <c r="AO239" i="31"/>
  <c r="AO298" i="31"/>
  <c r="AP298" i="31" s="1"/>
  <c r="AO204" i="31"/>
  <c r="AO118" i="31"/>
  <c r="AP118" i="31" s="1"/>
  <c r="AO20" i="31"/>
  <c r="AO232" i="31"/>
  <c r="AP232" i="31" s="1"/>
  <c r="AO44" i="31"/>
  <c r="AO231" i="31"/>
  <c r="AP231" i="31" s="1"/>
  <c r="AO116" i="31"/>
  <c r="AO63" i="31"/>
  <c r="AO244" i="31"/>
  <c r="AO39" i="31"/>
  <c r="AO283" i="31"/>
  <c r="AO307" i="31"/>
  <c r="AO196" i="31"/>
  <c r="AO249" i="31"/>
  <c r="AO254" i="31"/>
  <c r="AO302" i="31"/>
  <c r="AO246" i="31"/>
  <c r="AO28" i="31"/>
  <c r="AO277" i="31"/>
  <c r="AO147" i="31"/>
  <c r="AO220" i="31"/>
  <c r="AO294" i="31"/>
  <c r="AO295" i="31"/>
  <c r="AO218" i="31"/>
  <c r="AP218" i="31" s="1"/>
  <c r="AO303" i="31"/>
  <c r="AO95" i="31"/>
  <c r="AP95" i="31" s="1"/>
  <c r="AO103" i="31"/>
  <c r="AO66" i="31"/>
  <c r="AP66" i="31" s="1"/>
  <c r="AO306" i="31"/>
  <c r="AO61" i="31"/>
  <c r="AO184" i="31"/>
  <c r="AO159" i="31"/>
  <c r="AO171" i="31"/>
  <c r="AO114" i="31"/>
  <c r="AO189" i="31"/>
  <c r="AO77" i="31"/>
  <c r="AP77" i="31" s="1"/>
  <c r="AO46" i="31"/>
  <c r="AO141" i="31"/>
  <c r="AP141" i="31" s="1"/>
  <c r="AO272" i="31"/>
  <c r="AO275" i="31"/>
  <c r="AP275" i="31" s="1"/>
  <c r="AO197" i="31"/>
  <c r="AO265" i="31"/>
  <c r="AO99" i="31"/>
  <c r="AO52" i="31"/>
  <c r="AP52" i="31" s="1"/>
  <c r="AO112" i="31"/>
  <c r="AO292" i="31"/>
  <c r="AP292" i="31" s="1"/>
  <c r="AO130" i="31"/>
  <c r="AO86" i="31"/>
  <c r="AP86" i="31" s="1"/>
  <c r="AO264" i="31"/>
  <c r="AP233" i="34"/>
  <c r="AP120" i="34"/>
  <c r="AP307" i="34"/>
  <c r="AP103" i="34"/>
  <c r="AP185" i="34"/>
  <c r="AP106" i="34"/>
  <c r="AP97" i="34"/>
  <c r="AP47" i="34"/>
  <c r="AP195" i="34"/>
  <c r="AP215" i="34"/>
  <c r="AP242" i="34"/>
  <c r="AP157" i="34"/>
  <c r="AP152" i="34"/>
  <c r="AP304" i="34"/>
  <c r="AP300" i="34"/>
  <c r="AQ300" i="34" s="1"/>
  <c r="AP63" i="34"/>
  <c r="AQ63" i="34" s="1"/>
  <c r="AP175" i="34"/>
  <c r="AQ175" i="34" s="1"/>
  <c r="AP179" i="34"/>
  <c r="AQ179" i="34" s="1"/>
  <c r="AP165" i="34"/>
  <c r="AQ165" i="34" s="1"/>
  <c r="AP309" i="34"/>
  <c r="AQ309" i="34" s="1"/>
  <c r="AP107" i="34"/>
  <c r="AQ107" i="34" s="1"/>
  <c r="AP144" i="34"/>
  <c r="AQ144" i="34" s="1"/>
  <c r="AP141" i="34"/>
  <c r="AQ141" i="34" s="1"/>
  <c r="AP291" i="34"/>
  <c r="AQ291" i="34" s="1"/>
  <c r="AP176" i="34"/>
  <c r="AQ176" i="34" s="1"/>
  <c r="AP41" i="34"/>
  <c r="AQ41" i="34" s="1"/>
  <c r="AP186" i="34"/>
  <c r="AQ186" i="34" s="1"/>
  <c r="AP226" i="34"/>
  <c r="AP134" i="34"/>
  <c r="AQ134" i="34" s="1"/>
  <c r="AP121" i="34"/>
  <c r="AQ121" i="34" s="1"/>
  <c r="AP281" i="34"/>
  <c r="AQ281" i="34" s="1"/>
  <c r="AP136" i="34"/>
  <c r="AQ136" i="34" s="1"/>
  <c r="AP251" i="34"/>
  <c r="AQ251" i="34" s="1"/>
  <c r="AP227" i="34"/>
  <c r="AQ227" i="34" s="1"/>
  <c r="AP174" i="34"/>
  <c r="AQ174" i="34" s="1"/>
  <c r="AP241" i="34"/>
  <c r="AQ241" i="34" s="1"/>
  <c r="AP286" i="34"/>
  <c r="AQ286" i="34" s="1"/>
  <c r="AP248" i="34"/>
  <c r="AQ248" i="34" s="1"/>
  <c r="AP68" i="34"/>
  <c r="AQ68" i="34" s="1"/>
  <c r="AP229" i="34"/>
  <c r="AQ229" i="34" s="1"/>
  <c r="AP143" i="34"/>
  <c r="AQ143" i="34" s="1"/>
  <c r="AP203" i="34"/>
  <c r="AQ203" i="34" s="1"/>
  <c r="AP127" i="34"/>
  <c r="AQ127" i="34" s="1"/>
  <c r="AP189" i="34"/>
  <c r="AQ189" i="34" s="1"/>
  <c r="AP303" i="34"/>
  <c r="AQ303" i="34" s="1"/>
  <c r="AP155" i="34"/>
  <c r="AQ155" i="34" s="1"/>
  <c r="AP77" i="34"/>
  <c r="AQ77" i="34" s="1"/>
  <c r="AP222" i="34"/>
  <c r="AQ222" i="34" s="1"/>
  <c r="AP44" i="34"/>
  <c r="AQ44" i="34" s="1"/>
  <c r="AP62" i="34"/>
  <c r="AQ62" i="34" s="1"/>
  <c r="AP150" i="34"/>
  <c r="AQ150" i="34" s="1"/>
  <c r="AP269" i="34"/>
  <c r="AQ269" i="34" s="1"/>
  <c r="AP125" i="34"/>
  <c r="AQ125" i="34" s="1"/>
  <c r="AP85" i="34"/>
  <c r="AQ85" i="34" s="1"/>
  <c r="AP117" i="34"/>
  <c r="AQ117" i="34" s="1"/>
  <c r="AP99" i="34"/>
  <c r="AQ99" i="34" s="1"/>
  <c r="AP98" i="34"/>
  <c r="AQ98" i="34" s="1"/>
  <c r="AP206" i="34"/>
  <c r="AQ206" i="34" s="1"/>
  <c r="AP197" i="34"/>
  <c r="AQ197" i="34" s="1"/>
  <c r="AP147" i="34"/>
  <c r="AQ147" i="34" s="1"/>
  <c r="AP237" i="34"/>
  <c r="AQ237" i="34" s="1"/>
  <c r="AP285" i="34"/>
  <c r="AQ285" i="34" s="1"/>
  <c r="AP254" i="34"/>
  <c r="AQ254" i="34" s="1"/>
  <c r="AP181" i="34"/>
  <c r="AQ181" i="34" s="1"/>
  <c r="AP82" i="34"/>
  <c r="AQ82" i="34" s="1"/>
  <c r="AP81" i="34"/>
  <c r="AQ81" i="34" s="1"/>
  <c r="AP296" i="34"/>
  <c r="AQ296" i="34" s="1"/>
  <c r="AP133" i="34"/>
  <c r="AQ133" i="34" s="1"/>
  <c r="AP180" i="34"/>
  <c r="AQ180" i="34" s="1"/>
  <c r="AP102" i="34"/>
  <c r="AQ102" i="34" s="1"/>
  <c r="AP270" i="34"/>
  <c r="AQ270" i="34" s="1"/>
  <c r="AP54" i="34"/>
  <c r="AQ54" i="34" s="1"/>
  <c r="AP78" i="34"/>
  <c r="AQ78" i="34" s="1"/>
  <c r="AP101" i="34"/>
  <c r="AQ101" i="34" s="1"/>
  <c r="AP108" i="34"/>
  <c r="AP250" i="34"/>
  <c r="AQ250" i="34" s="1"/>
  <c r="AP187" i="34"/>
  <c r="AP212" i="34"/>
  <c r="AQ212" i="34" s="1"/>
  <c r="AP184" i="34"/>
  <c r="AQ184" i="34" s="1"/>
  <c r="AP149" i="34"/>
  <c r="AQ149" i="34" s="1"/>
  <c r="AP79" i="34"/>
  <c r="AQ79" i="34" s="1"/>
  <c r="AP306" i="34"/>
  <c r="AQ306" i="34" s="1"/>
  <c r="AP83" i="34"/>
  <c r="AQ83" i="34" s="1"/>
  <c r="AP310" i="34"/>
  <c r="AQ310" i="34" s="1"/>
  <c r="AP252" i="34"/>
  <c r="AQ252" i="34" s="1"/>
  <c r="AP65" i="34"/>
  <c r="AQ65" i="34" s="1"/>
  <c r="AP219" i="34"/>
  <c r="AQ219" i="34" s="1"/>
  <c r="AP202" i="34"/>
  <c r="AQ202" i="34" s="1"/>
  <c r="AP302" i="34"/>
  <c r="AQ302" i="34" s="1"/>
  <c r="AP200" i="34"/>
  <c r="AQ200" i="34" s="1"/>
  <c r="AP182" i="34"/>
  <c r="AQ182" i="34" s="1"/>
  <c r="AP36" i="34"/>
  <c r="AQ36" i="34" s="1"/>
  <c r="AP110" i="34"/>
  <c r="AQ110" i="34" s="1"/>
  <c r="AP265" i="34"/>
  <c r="AQ265" i="34" s="1"/>
  <c r="AP218" i="34"/>
  <c r="AQ218" i="34" s="1"/>
  <c r="AP129" i="34"/>
  <c r="AQ129" i="34" s="1"/>
  <c r="AP58" i="34"/>
  <c r="AQ58" i="34" s="1"/>
  <c r="AP260" i="34"/>
  <c r="AQ260" i="34" s="1"/>
  <c r="AP138" i="34"/>
  <c r="AQ138" i="34" s="1"/>
  <c r="AP104" i="34"/>
  <c r="AQ104" i="34" s="1"/>
  <c r="AP46" i="34"/>
  <c r="AQ46" i="34" s="1"/>
  <c r="AP53" i="34"/>
  <c r="AQ53" i="34" s="1"/>
  <c r="AP225" i="34"/>
  <c r="AQ225" i="34" s="1"/>
  <c r="AP34" i="34"/>
  <c r="AQ34" i="34" s="1"/>
  <c r="AP158" i="34"/>
  <c r="AQ158" i="34" s="1"/>
  <c r="AP273" i="34"/>
  <c r="AQ273" i="34" s="1"/>
  <c r="AP128" i="34"/>
  <c r="AQ128" i="34" s="1"/>
  <c r="AP171" i="34"/>
  <c r="AQ171" i="34" s="1"/>
  <c r="AP45" i="34"/>
  <c r="AQ45" i="34" s="1"/>
  <c r="AP277" i="34"/>
  <c r="AQ277" i="34" s="1"/>
  <c r="AP234" i="34"/>
  <c r="AQ234" i="34" s="1"/>
  <c r="AP196" i="34"/>
  <c r="AQ196" i="34" s="1"/>
  <c r="AP169" i="34"/>
  <c r="AQ169" i="34" s="1"/>
  <c r="AP80" i="34"/>
  <c r="AQ80" i="34" s="1"/>
  <c r="AP178" i="34"/>
  <c r="AP172" i="34"/>
  <c r="AQ172" i="34" s="1"/>
  <c r="AP274" i="34"/>
  <c r="AQ274" i="34" s="1"/>
  <c r="AP142" i="34"/>
  <c r="AQ142" i="34" s="1"/>
  <c r="AP73" i="34"/>
  <c r="AQ73" i="34" s="1"/>
  <c r="AP245" i="34"/>
  <c r="AQ245" i="34" s="1"/>
  <c r="AP33" i="34"/>
  <c r="AQ33" i="34" s="1"/>
  <c r="AP48" i="34"/>
  <c r="AQ48" i="34" s="1"/>
  <c r="AP168" i="34"/>
  <c r="AQ168" i="34" s="1"/>
  <c r="AP140" i="34"/>
  <c r="AQ140" i="34" s="1"/>
  <c r="AP32" i="34"/>
  <c r="AQ32" i="34" s="1"/>
  <c r="AP188" i="34"/>
  <c r="AQ188" i="34" s="1"/>
  <c r="AP55" i="34"/>
  <c r="AQ55" i="34" s="1"/>
  <c r="AP276" i="34"/>
  <c r="AQ276" i="34" s="1"/>
  <c r="AP59" i="34"/>
  <c r="AQ59" i="34" s="1"/>
  <c r="AP283" i="34"/>
  <c r="AQ283" i="34" s="1"/>
  <c r="AP151" i="34"/>
  <c r="AQ151" i="34" s="1"/>
  <c r="AP91" i="34"/>
  <c r="AQ91" i="34" s="1"/>
  <c r="AP216" i="34"/>
  <c r="AQ216" i="34" s="1"/>
  <c r="AP298" i="34"/>
  <c r="AQ298" i="34" s="1"/>
  <c r="AP161" i="34"/>
  <c r="AQ161" i="34" s="1"/>
  <c r="AP118" i="34"/>
  <c r="AQ118" i="34" s="1"/>
  <c r="AP67" i="34"/>
  <c r="AQ67" i="34" s="1"/>
  <c r="AP131" i="34"/>
  <c r="AQ131" i="34" s="1"/>
  <c r="AP194" i="34"/>
  <c r="AQ194" i="34" s="1"/>
  <c r="AP92" i="34"/>
  <c r="AQ92" i="34" s="1"/>
  <c r="AP198" i="34"/>
  <c r="AQ198" i="34" s="1"/>
  <c r="AP240" i="34"/>
  <c r="AQ240" i="34" s="1"/>
  <c r="AP159" i="34"/>
  <c r="AQ159" i="34" s="1"/>
  <c r="AP163" i="34"/>
  <c r="AQ163" i="34" s="1"/>
  <c r="AP239" i="34"/>
  <c r="AQ239" i="34" s="1"/>
  <c r="AP238" i="34"/>
  <c r="AQ238" i="34" s="1"/>
  <c r="AP289" i="34"/>
  <c r="AQ289" i="34" s="1"/>
  <c r="AP89" i="34"/>
  <c r="AQ89" i="34" s="1"/>
  <c r="AP256" i="34"/>
  <c r="AQ256" i="34" s="1"/>
  <c r="AP235" i="34"/>
  <c r="AQ235" i="34" s="1"/>
  <c r="AP69" i="34"/>
  <c r="AQ69" i="34" s="1"/>
  <c r="AP173" i="34"/>
  <c r="AQ173" i="34" s="1"/>
  <c r="AP177" i="34"/>
  <c r="AP213" i="34"/>
  <c r="AQ213" i="34" s="1"/>
  <c r="AP266" i="34"/>
  <c r="AQ266" i="34" s="1"/>
  <c r="AP223" i="34"/>
  <c r="AQ223" i="34" s="1"/>
  <c r="AP232" i="34"/>
  <c r="AQ232" i="34" s="1"/>
  <c r="AP90" i="34"/>
  <c r="AQ90" i="34" s="1"/>
  <c r="AP278" i="34"/>
  <c r="AQ278" i="34" s="1"/>
  <c r="AP167" i="34"/>
  <c r="AQ167" i="34" s="1"/>
  <c r="AP258" i="34"/>
  <c r="AQ258" i="34" s="1"/>
  <c r="AP294" i="34"/>
  <c r="AQ294" i="34" s="1"/>
  <c r="AP210" i="34"/>
  <c r="AQ210" i="34" s="1"/>
  <c r="AP293" i="34"/>
  <c r="AQ293" i="34" s="1"/>
  <c r="AP287" i="34"/>
  <c r="AQ287" i="34" s="1"/>
  <c r="AP111" i="34"/>
  <c r="AQ111" i="34" s="1"/>
  <c r="AP209" i="34"/>
  <c r="AQ209" i="34" s="1"/>
  <c r="AP166" i="34"/>
  <c r="AQ166" i="34" s="1"/>
  <c r="AP114" i="34"/>
  <c r="AQ114" i="34" s="1"/>
  <c r="AP288" i="34"/>
  <c r="AQ288" i="34" s="1"/>
  <c r="AP60" i="34"/>
  <c r="AQ60" i="34" s="1"/>
  <c r="AP124" i="34"/>
  <c r="AQ124" i="34" s="1"/>
  <c r="AP154" i="34"/>
  <c r="AQ154" i="34" s="1"/>
  <c r="AP263" i="34"/>
  <c r="AQ263" i="34" s="1"/>
  <c r="AP122" i="34"/>
  <c r="AQ122" i="34" s="1"/>
  <c r="AP267" i="34"/>
  <c r="AQ267" i="34" s="1"/>
  <c r="AP75" i="34"/>
  <c r="AQ75" i="34" s="1"/>
  <c r="AP95" i="34"/>
  <c r="AQ95" i="34" s="1"/>
  <c r="AP246" i="34"/>
  <c r="AQ246" i="34" s="1"/>
  <c r="AP201" i="34"/>
  <c r="AQ201" i="34" s="1"/>
  <c r="AP146" i="34"/>
  <c r="AQ146" i="34" s="1"/>
  <c r="AP249" i="34"/>
  <c r="AQ249" i="34" s="1"/>
  <c r="AP93" i="34"/>
  <c r="AQ93" i="34" s="1"/>
  <c r="AP126" i="34"/>
  <c r="AQ126" i="34" s="1"/>
  <c r="AP94" i="34"/>
  <c r="AQ94" i="34" s="1"/>
  <c r="AP211" i="34"/>
  <c r="AQ211" i="34" s="1"/>
  <c r="AP132" i="34"/>
  <c r="AP130" i="34"/>
  <c r="AQ130" i="34" s="1"/>
  <c r="AP208" i="34"/>
  <c r="AQ208" i="34" s="1"/>
  <c r="AP119" i="34"/>
  <c r="AQ119" i="34" s="1"/>
  <c r="AP236" i="34"/>
  <c r="AQ236" i="34" s="1"/>
  <c r="AP113" i="34"/>
  <c r="AQ113" i="34" s="1"/>
  <c r="AP292" i="34"/>
  <c r="AQ292" i="34" s="1"/>
  <c r="AP70" i="34"/>
  <c r="AQ70" i="34" s="1"/>
  <c r="AP224" i="34"/>
  <c r="AQ224" i="34" s="1"/>
  <c r="AP205" i="34"/>
  <c r="AQ205" i="34" s="1"/>
  <c r="AP220" i="34"/>
  <c r="AQ220" i="34" s="1"/>
  <c r="AP221" i="34"/>
  <c r="AQ221" i="34" s="1"/>
  <c r="AP199" i="34"/>
  <c r="AQ199" i="34" s="1"/>
  <c r="AP183" i="34"/>
  <c r="AQ183" i="34" s="1"/>
  <c r="AP57" i="34"/>
  <c r="AQ57" i="34" s="1"/>
  <c r="AP264" i="34"/>
  <c r="AQ264" i="34" s="1"/>
  <c r="AP145" i="34"/>
  <c r="AQ145" i="34" s="1"/>
  <c r="AP214" i="34"/>
  <c r="AQ214" i="34" s="1"/>
  <c r="AP207" i="34"/>
  <c r="AQ207" i="34" s="1"/>
  <c r="AP228" i="34"/>
  <c r="AQ228" i="34" s="1"/>
  <c r="AP135" i="34"/>
  <c r="AQ135" i="34" s="1"/>
  <c r="AP39" i="34"/>
  <c r="AQ39" i="34" s="1"/>
  <c r="AP191" i="34"/>
  <c r="AQ191" i="34" s="1"/>
  <c r="AP156" i="34"/>
  <c r="AQ156" i="34" s="1"/>
  <c r="AP109" i="34"/>
  <c r="AQ109" i="34" s="1"/>
  <c r="AP295" i="34"/>
  <c r="AQ295" i="34" s="1"/>
  <c r="AP162" i="34"/>
  <c r="AQ162" i="34" s="1"/>
  <c r="AP115" i="34"/>
  <c r="AQ115" i="34" s="1"/>
  <c r="AP84" i="34"/>
  <c r="AQ84" i="34" s="1"/>
  <c r="AP257" i="34"/>
  <c r="AQ257" i="34" s="1"/>
  <c r="AP284" i="34"/>
  <c r="AP230" i="34"/>
  <c r="AQ230" i="34" s="1"/>
  <c r="AP262" i="34"/>
  <c r="AQ262" i="34" s="1"/>
  <c r="AP280" i="34"/>
  <c r="AQ280" i="34" s="1"/>
  <c r="AP116" i="34"/>
  <c r="AQ116" i="34" s="1"/>
  <c r="AP192" i="34"/>
  <c r="AQ192" i="34" s="1"/>
  <c r="AP247" i="34"/>
  <c r="AQ247" i="34" s="1"/>
  <c r="AP148" i="34"/>
  <c r="AQ148" i="34" s="1"/>
  <c r="AP72" i="34"/>
  <c r="AQ72" i="34" s="1"/>
  <c r="AP244" i="34"/>
  <c r="AQ244" i="34" s="1"/>
  <c r="AP100" i="34"/>
  <c r="AQ100" i="34" s="1"/>
  <c r="AP243" i="34"/>
  <c r="AQ243" i="34" s="1"/>
  <c r="AP51" i="34"/>
  <c r="AQ51" i="34" s="1"/>
  <c r="AP96" i="34"/>
  <c r="AQ96" i="34" s="1"/>
  <c r="AP290" i="34"/>
  <c r="AQ290" i="34" s="1"/>
  <c r="AP308" i="34"/>
  <c r="AQ308" i="34" s="1"/>
  <c r="AP52" i="34"/>
  <c r="AQ52" i="34" s="1"/>
  <c r="AP305" i="34"/>
  <c r="AQ305" i="34" s="1"/>
  <c r="AP253" i="34"/>
  <c r="AQ253" i="34" s="1"/>
  <c r="AP88" i="34"/>
  <c r="AQ88" i="34" s="1"/>
  <c r="AP282" i="34"/>
  <c r="AQ282" i="34" s="1"/>
  <c r="AP170" i="34"/>
  <c r="AQ170" i="34" s="1"/>
  <c r="AP231" i="34"/>
  <c r="AP297" i="34"/>
  <c r="AQ297" i="34" s="1"/>
  <c r="AP76" i="34"/>
  <c r="AQ76" i="34" s="1"/>
  <c r="AP38" i="34"/>
  <c r="AQ38" i="34" s="1"/>
  <c r="AP193" i="34"/>
  <c r="AQ193" i="34" s="1"/>
  <c r="AP43" i="34"/>
  <c r="AQ43" i="34" s="1"/>
  <c r="AP160" i="34"/>
  <c r="AQ160" i="34" s="1"/>
  <c r="AP139" i="34"/>
  <c r="AQ139" i="34" s="1"/>
  <c r="AP37" i="34"/>
  <c r="AQ37" i="34" s="1"/>
  <c r="AP42" i="34"/>
  <c r="AQ42" i="34" s="1"/>
  <c r="AP66" i="34"/>
  <c r="AQ66" i="34" s="1"/>
  <c r="AP259" i="34"/>
  <c r="AQ259" i="34" s="1"/>
  <c r="AP204" i="34"/>
  <c r="AQ204" i="34" s="1"/>
  <c r="AP40" i="34"/>
  <c r="AQ40" i="34" s="1"/>
  <c r="AP299" i="34"/>
  <c r="AQ299" i="34" s="1"/>
  <c r="AP64" i="34"/>
  <c r="AQ64" i="34" s="1"/>
  <c r="AP153" i="34"/>
  <c r="AQ153" i="34" s="1"/>
  <c r="AP23" i="34"/>
  <c r="AQ23" i="34" s="1"/>
  <c r="AP35" i="34"/>
  <c r="AQ35" i="34" s="1"/>
  <c r="AP26" i="34"/>
  <c r="AQ26" i="34" s="1"/>
  <c r="AP49" i="34"/>
  <c r="AQ49" i="34" s="1"/>
  <c r="AP50" i="34"/>
  <c r="AQ50" i="34" s="1"/>
  <c r="AP268" i="34"/>
  <c r="AQ268" i="34" s="1"/>
  <c r="AP261" i="34"/>
  <c r="AQ261" i="34" s="1"/>
  <c r="AP87" i="34"/>
  <c r="AQ87" i="34" s="1"/>
  <c r="AP123" i="34"/>
  <c r="AQ123" i="34" s="1"/>
  <c r="AP279" i="34"/>
  <c r="AQ279" i="34" s="1"/>
  <c r="AP217" i="34"/>
  <c r="AQ217" i="34" s="1"/>
  <c r="AP25" i="34"/>
  <c r="AQ25" i="34" s="1"/>
  <c r="AP20" i="34"/>
  <c r="AQ20" i="34" s="1"/>
  <c r="AP255" i="34"/>
  <c r="AQ255" i="34" s="1"/>
  <c r="AP301" i="34"/>
  <c r="AQ301" i="34" s="1"/>
  <c r="AP271" i="34"/>
  <c r="AQ271" i="34" s="1"/>
  <c r="AP272" i="34"/>
  <c r="AQ272" i="34" s="1"/>
  <c r="AP74" i="34"/>
  <c r="AQ74" i="34" s="1"/>
  <c r="AP71" i="34"/>
  <c r="AQ71" i="34" s="1"/>
  <c r="AP29" i="34"/>
  <c r="AQ29" i="34" s="1"/>
  <c r="AP112" i="34"/>
  <c r="AQ112" i="34" s="1"/>
  <c r="AP61" i="34"/>
  <c r="AQ61" i="34" s="1"/>
  <c r="AP190" i="34"/>
  <c r="AQ190" i="34" s="1"/>
  <c r="AP56" i="34"/>
  <c r="AQ56" i="34" s="1"/>
  <c r="AP275" i="34"/>
  <c r="AQ275" i="34" s="1"/>
  <c r="AP31" i="34"/>
  <c r="AQ31" i="34" s="1"/>
  <c r="AP137" i="34"/>
  <c r="AQ137" i="34" s="1"/>
  <c r="AP28" i="34"/>
  <c r="AQ28" i="34" s="1"/>
  <c r="AP105" i="34"/>
  <c r="AQ105" i="34" s="1"/>
  <c r="AP30" i="34"/>
  <c r="AP24" i="34"/>
  <c r="AQ24" i="34" s="1"/>
  <c r="AP22" i="34"/>
  <c r="AQ22" i="34" s="1"/>
  <c r="AP27" i="34"/>
  <c r="AQ27" i="34" s="1"/>
  <c r="AP86" i="34"/>
  <c r="AQ86" i="34" s="1"/>
  <c r="AP164" i="34"/>
  <c r="AQ164" i="34" s="1"/>
  <c r="AP21" i="34"/>
  <c r="AQ21" i="34" s="1"/>
  <c r="AO277" i="35"/>
  <c r="AP277" i="35" s="1"/>
  <c r="AO231" i="35"/>
  <c r="AO308" i="35"/>
  <c r="AP308" i="35" s="1"/>
  <c r="AO220" i="35"/>
  <c r="AO254" i="35"/>
  <c r="AP254" i="35" s="1"/>
  <c r="AO221" i="35"/>
  <c r="AO216" i="35"/>
  <c r="AP216" i="35" s="1"/>
  <c r="AO45" i="35"/>
  <c r="AO259" i="35"/>
  <c r="AP259" i="35" s="1"/>
  <c r="AO268" i="35"/>
  <c r="AO208" i="35"/>
  <c r="AP208" i="35" s="1"/>
  <c r="AO242" i="35"/>
  <c r="AO241" i="35"/>
  <c r="AP241" i="35" s="1"/>
  <c r="AO306" i="35"/>
  <c r="AO304" i="35"/>
  <c r="AO51" i="35"/>
  <c r="AO248" i="35"/>
  <c r="AO250" i="35"/>
  <c r="AO244" i="35"/>
  <c r="AO310" i="35"/>
  <c r="AO222" i="35"/>
  <c r="AO132" i="35"/>
  <c r="AO99" i="35"/>
  <c r="AO187" i="35"/>
  <c r="AO249" i="35"/>
  <c r="AO41" i="35"/>
  <c r="AO255" i="35"/>
  <c r="AO202" i="35"/>
  <c r="AO273" i="35"/>
  <c r="AO234" i="35"/>
  <c r="AO232" i="35"/>
  <c r="AO294" i="35"/>
  <c r="AO235" i="35"/>
  <c r="AO285" i="35"/>
  <c r="AO274" i="35"/>
  <c r="AO247" i="35"/>
  <c r="AO280" i="35"/>
  <c r="AO297" i="35"/>
  <c r="AO146" i="35"/>
  <c r="AO53" i="35"/>
  <c r="AO275" i="35"/>
  <c r="AO237" i="35"/>
  <c r="AO262" i="35"/>
  <c r="AO170" i="35"/>
  <c r="AO257" i="35"/>
  <c r="AO88" i="35"/>
  <c r="AO117" i="35"/>
  <c r="AO110" i="35"/>
  <c r="AO156" i="35"/>
  <c r="AO34" i="35"/>
  <c r="AO50" i="35"/>
  <c r="AO162" i="35"/>
  <c r="AO240" i="35"/>
  <c r="AO174" i="35"/>
  <c r="AO233" i="35"/>
  <c r="AO166" i="35"/>
  <c r="AO229" i="35"/>
  <c r="AO217" i="35"/>
  <c r="AO168" i="35"/>
  <c r="AO263" i="35"/>
  <c r="AO260" i="35"/>
  <c r="AO24" i="35"/>
  <c r="AO238" i="35"/>
  <c r="AP238" i="35" s="1"/>
  <c r="AO279" i="35"/>
  <c r="AO169" i="35"/>
  <c r="AP169" i="35" s="1"/>
  <c r="AO296" i="35"/>
  <c r="AO288" i="35"/>
  <c r="AP288" i="35" s="1"/>
  <c r="AO252" i="35"/>
  <c r="AO211" i="35"/>
  <c r="AP211" i="35" s="1"/>
  <c r="AO164" i="35"/>
  <c r="AO301" i="35"/>
  <c r="AP301" i="35" s="1"/>
  <c r="AO55" i="35"/>
  <c r="AO251" i="35"/>
  <c r="AP251" i="35" s="1"/>
  <c r="AO183" i="35"/>
  <c r="AO180" i="35"/>
  <c r="AP180" i="35" s="1"/>
  <c r="AO64" i="35"/>
  <c r="AO96" i="35"/>
  <c r="AP96" i="35" s="1"/>
  <c r="AO219" i="35"/>
  <c r="AO223" i="35"/>
  <c r="AP223" i="35" s="1"/>
  <c r="AO284" i="35"/>
  <c r="AO256" i="35"/>
  <c r="AP256" i="35" s="1"/>
  <c r="AO266" i="35"/>
  <c r="AO253" i="35"/>
  <c r="AP253" i="35" s="1"/>
  <c r="AO193" i="35"/>
  <c r="AO236" i="35"/>
  <c r="AP236" i="35" s="1"/>
  <c r="AO199" i="35"/>
  <c r="AO112" i="35"/>
  <c r="AO97" i="35"/>
  <c r="AO26" i="35"/>
  <c r="AP26" i="35" s="1"/>
  <c r="AO165" i="35"/>
  <c r="AO124" i="35"/>
  <c r="AP124" i="35" s="1"/>
  <c r="AO197" i="35"/>
  <c r="AO78" i="35"/>
  <c r="AP78" i="35" s="1"/>
  <c r="AO144" i="35"/>
  <c r="AO185" i="35"/>
  <c r="AP185" i="35" s="1"/>
  <c r="AO305" i="35"/>
  <c r="AO74" i="35"/>
  <c r="AP74" i="35" s="1"/>
  <c r="AO109" i="35"/>
  <c r="AO33" i="35"/>
  <c r="AP33" i="35" s="1"/>
  <c r="AO77" i="35"/>
  <c r="AO138" i="35"/>
  <c r="AO269" i="35"/>
  <c r="AO126" i="35"/>
  <c r="AO46" i="35"/>
  <c r="AO204" i="35"/>
  <c r="AO42" i="35"/>
  <c r="AO56" i="35"/>
  <c r="AO105" i="35"/>
  <c r="AO172" i="35"/>
  <c r="AO49" i="35"/>
  <c r="AO209" i="35"/>
  <c r="AP209" i="35" s="1"/>
  <c r="AO154" i="35"/>
  <c r="AO207" i="35"/>
  <c r="AP207" i="35" s="1"/>
  <c r="AO69" i="35"/>
  <c r="AO48" i="35"/>
  <c r="AP48" i="35" s="1"/>
  <c r="AO113" i="35"/>
  <c r="AO194" i="35"/>
  <c r="AP194" i="35" s="1"/>
  <c r="AO66" i="35"/>
  <c r="AO129" i="35"/>
  <c r="AP129" i="35" s="1"/>
  <c r="AO125" i="35"/>
  <c r="AO108" i="35"/>
  <c r="AO148" i="35"/>
  <c r="AO103" i="35"/>
  <c r="AO147" i="35"/>
  <c r="AO107" i="35"/>
  <c r="AO196" i="35"/>
  <c r="AO43" i="35"/>
  <c r="AO245" i="35"/>
  <c r="AO177" i="35"/>
  <c r="AO47" i="35"/>
  <c r="AO141" i="35"/>
  <c r="AP141" i="35" s="1"/>
  <c r="AO111" i="35"/>
  <c r="AO186" i="35"/>
  <c r="AP186" i="35" s="1"/>
  <c r="AO130" i="35"/>
  <c r="AO95" i="35"/>
  <c r="AP95" i="35" s="1"/>
  <c r="AO139" i="35"/>
  <c r="AO118" i="35"/>
  <c r="AP118" i="35" s="1"/>
  <c r="AO179" i="35"/>
  <c r="AO131" i="35"/>
  <c r="AO160" i="35"/>
  <c r="AO142" i="35"/>
  <c r="AO122" i="35"/>
  <c r="AO171" i="35"/>
  <c r="AP171" i="35" s="1"/>
  <c r="AO123" i="35"/>
  <c r="AO206" i="35"/>
  <c r="AP206" i="35" s="1"/>
  <c r="AO203" i="35"/>
  <c r="AO184" i="35"/>
  <c r="AP184" i="35" s="1"/>
  <c r="AO120" i="35"/>
  <c r="AO119" i="35"/>
  <c r="AP119" i="35" s="1"/>
  <c r="AO195" i="35"/>
  <c r="AO150" i="35"/>
  <c r="AP150" i="35" s="1"/>
  <c r="AO190" i="35"/>
  <c r="AO82" i="35"/>
  <c r="AP82" i="35" s="1"/>
  <c r="AO167" i="35"/>
  <c r="AO289" i="35"/>
  <c r="AP289" i="35" s="1"/>
  <c r="AO149" i="35"/>
  <c r="AO102" i="35"/>
  <c r="AP102" i="35" s="1"/>
  <c r="AO192" i="35"/>
  <c r="AO152" i="35"/>
  <c r="AO127" i="35"/>
  <c r="AO205" i="35"/>
  <c r="AO292" i="35"/>
  <c r="AO272" i="35"/>
  <c r="AO210" i="35"/>
  <c r="AO198" i="35"/>
  <c r="AO155" i="35"/>
  <c r="AO189" i="35"/>
  <c r="AO135" i="35"/>
  <c r="AO137" i="35"/>
  <c r="AO157" i="35"/>
  <c r="AO104" i="35"/>
  <c r="AO298" i="35"/>
  <c r="AO225" i="35"/>
  <c r="AO70" i="35"/>
  <c r="AO128" i="35"/>
  <c r="AP128" i="35" s="1"/>
  <c r="AO136" i="35"/>
  <c r="AO159" i="35"/>
  <c r="AP159" i="35" s="1"/>
  <c r="AO114" i="35"/>
  <c r="AO176" i="35"/>
  <c r="AO290" i="35"/>
  <c r="AO163" i="35"/>
  <c r="AP163" i="35" s="1"/>
  <c r="AO100" i="35"/>
  <c r="AO161" i="35"/>
  <c r="AP161" i="35" s="1"/>
  <c r="AO182" i="35"/>
  <c r="AO145" i="35"/>
  <c r="AP145" i="35" s="1"/>
  <c r="AO91" i="35"/>
  <c r="AO201" i="35"/>
  <c r="AP201" i="35" s="1"/>
  <c r="AO214" i="35"/>
  <c r="AO175" i="35"/>
  <c r="AO158" i="35"/>
  <c r="AO178" i="35"/>
  <c r="AO134" i="35"/>
  <c r="AO140" i="35"/>
  <c r="AO265" i="35"/>
  <c r="AO230" i="35"/>
  <c r="AP230" i="35" s="1"/>
  <c r="AO278" i="35"/>
  <c r="AP278" i="35" s="1"/>
  <c r="AO226" i="35"/>
  <c r="AP226" i="35" s="1"/>
  <c r="AO188" i="35"/>
  <c r="AO79" i="35"/>
  <c r="AP79" i="35" s="1"/>
  <c r="AO84" i="35"/>
  <c r="AO270" i="35"/>
  <c r="AO271" i="35"/>
  <c r="AO261" i="35"/>
  <c r="AO133" i="35"/>
  <c r="AO181" i="35"/>
  <c r="AP181" i="35" s="1"/>
  <c r="AO76" i="35"/>
  <c r="AP76" i="35" s="1"/>
  <c r="AO291" i="35"/>
  <c r="AO62" i="35"/>
  <c r="AP62" i="35" s="1"/>
  <c r="AO267" i="35"/>
  <c r="AO264" i="35"/>
  <c r="AP264" i="35" s="1"/>
  <c r="AO67" i="35"/>
  <c r="AO191" i="35"/>
  <c r="AP191" i="35" s="1"/>
  <c r="AO37" i="35"/>
  <c r="AO200" i="35"/>
  <c r="AP200" i="35" s="1"/>
  <c r="AO61" i="35"/>
  <c r="AO224" i="35"/>
  <c r="AP224" i="35" s="1"/>
  <c r="AO300" i="35"/>
  <c r="AO243" i="35"/>
  <c r="AP243" i="35" s="1"/>
  <c r="AO227" i="35"/>
  <c r="AO212" i="35"/>
  <c r="AP212" i="35" s="1"/>
  <c r="AO173" i="35"/>
  <c r="AO151" i="35"/>
  <c r="AO65" i="35"/>
  <c r="AP65" i="35" s="1"/>
  <c r="AO293" i="35"/>
  <c r="AP293" i="35" s="1"/>
  <c r="AO228" i="35"/>
  <c r="AP228" i="35" s="1"/>
  <c r="AO258" i="35"/>
  <c r="AO283" i="35"/>
  <c r="AP283" i="35" s="1"/>
  <c r="AO54" i="35"/>
  <c r="AO239" i="35"/>
  <c r="AO282" i="35"/>
  <c r="AP282" i="35" s="1"/>
  <c r="AO218" i="35"/>
  <c r="AP218" i="35" s="1"/>
  <c r="AO281" i="35"/>
  <c r="AO63" i="35"/>
  <c r="AO121" i="35"/>
  <c r="AP121" i="35" s="1"/>
  <c r="AO286" i="35"/>
  <c r="AO215" i="35"/>
  <c r="AP215" i="35" s="1"/>
  <c r="AO299" i="35"/>
  <c r="AO309" i="35"/>
  <c r="AP309" i="35" s="1"/>
  <c r="AO143" i="35"/>
  <c r="AO71" i="35"/>
  <c r="AP71" i="35" s="1"/>
  <c r="AO307" i="35"/>
  <c r="AP307" i="35" s="1"/>
  <c r="AO287" i="35"/>
  <c r="AO213" i="35"/>
  <c r="AP213" i="35" s="1"/>
  <c r="AO295" i="35"/>
  <c r="AP295" i="35" s="1"/>
  <c r="AO246" i="35"/>
  <c r="AP246" i="35" s="1"/>
  <c r="AO276" i="35"/>
  <c r="AO302" i="35"/>
  <c r="AP302" i="35" s="1"/>
  <c r="AO303" i="35"/>
  <c r="AP303" i="35" s="1"/>
  <c r="AO68" i="35"/>
  <c r="AP68" i="35" s="1"/>
  <c r="AO25" i="35"/>
  <c r="AO20" i="35"/>
  <c r="AP20" i="35" s="1"/>
  <c r="AO31" i="35"/>
  <c r="AP31" i="35" s="1"/>
  <c r="AO115" i="35"/>
  <c r="AO30" i="35"/>
  <c r="AO60" i="35"/>
  <c r="AO40" i="35"/>
  <c r="AP40" i="35" s="1"/>
  <c r="AO39" i="35"/>
  <c r="AO92" i="35"/>
  <c r="AO90" i="35"/>
  <c r="AO93" i="35"/>
  <c r="AP93" i="35" s="1"/>
  <c r="AO86" i="35"/>
  <c r="AP86" i="35" s="1"/>
  <c r="AO57" i="35"/>
  <c r="AP57" i="35" s="1"/>
  <c r="AO36" i="35"/>
  <c r="AP36" i="35" s="1"/>
  <c r="AO22" i="35"/>
  <c r="AP22" i="35" s="1"/>
  <c r="AO35" i="35"/>
  <c r="AP35" i="35" s="1"/>
  <c r="AO52" i="35"/>
  <c r="AO75" i="35"/>
  <c r="AP75" i="35" s="1"/>
  <c r="AO106" i="35"/>
  <c r="AP106" i="35" s="1"/>
  <c r="AO59" i="35"/>
  <c r="AP59" i="35" s="1"/>
  <c r="AO101" i="35"/>
  <c r="AP101" i="35" s="1"/>
  <c r="AO94" i="35"/>
  <c r="AP94" i="35" s="1"/>
  <c r="AO89" i="35"/>
  <c r="AP89" i="35" s="1"/>
  <c r="AO72" i="35"/>
  <c r="AP72" i="35" s="1"/>
  <c r="AO73" i="35"/>
  <c r="AP73" i="35" s="1"/>
  <c r="AO116" i="35"/>
  <c r="AP116" i="35" s="1"/>
  <c r="AO153" i="35"/>
  <c r="AO98" i="35"/>
  <c r="AO58" i="35"/>
  <c r="AO27" i="35"/>
  <c r="AP27" i="35" s="1"/>
  <c r="AO38" i="35"/>
  <c r="AP38" i="35" s="1"/>
  <c r="AO81" i="35"/>
  <c r="AP81" i="35" s="1"/>
  <c r="AO21" i="35"/>
  <c r="AP21" i="35" s="1"/>
  <c r="AO32" i="35"/>
  <c r="AP32" i="35" s="1"/>
  <c r="AO29" i="35"/>
  <c r="AP29" i="35" s="1"/>
  <c r="AO44" i="35"/>
  <c r="AP44" i="35" s="1"/>
  <c r="AO28" i="35"/>
  <c r="AP28" i="35" s="1"/>
  <c r="AO87" i="35"/>
  <c r="AP87" i="35" s="1"/>
  <c r="AO83" i="35"/>
  <c r="AP83" i="35" s="1"/>
  <c r="AO85" i="35"/>
  <c r="AP85" i="35" s="1"/>
  <c r="AO80" i="35"/>
  <c r="AO23" i="35"/>
  <c r="AP23" i="35" s="1"/>
  <c r="AQ233" i="34"/>
  <c r="AQ120" i="34"/>
  <c r="AQ307" i="34"/>
  <c r="AQ103" i="34"/>
  <c r="AQ185" i="34"/>
  <c r="AQ106" i="34"/>
  <c r="AQ97" i="34"/>
  <c r="AQ47" i="34"/>
  <c r="AQ195" i="34"/>
  <c r="AQ215" i="34"/>
  <c r="AQ242" i="34"/>
  <c r="AQ157" i="34"/>
  <c r="AQ152" i="34"/>
  <c r="AQ304" i="34"/>
  <c r="AQ30" i="34"/>
  <c r="AQ226" i="34"/>
  <c r="AQ108" i="34"/>
  <c r="AQ187" i="34"/>
  <c r="AQ178" i="34"/>
  <c r="AQ177" i="34"/>
  <c r="AQ132" i="34"/>
  <c r="AQ284" i="34"/>
  <c r="AQ231" i="34"/>
  <c r="AP221" i="31"/>
  <c r="AP74" i="31"/>
  <c r="AP305" i="31"/>
  <c r="AP50" i="31"/>
  <c r="AP165" i="31"/>
  <c r="AP54" i="31"/>
  <c r="AP40" i="31"/>
  <c r="AP49" i="31"/>
  <c r="AP178" i="31"/>
  <c r="AP203" i="31"/>
  <c r="AP230" i="31"/>
  <c r="AP128" i="31"/>
  <c r="AP122" i="31"/>
  <c r="AP301" i="31"/>
  <c r="AP297" i="31"/>
  <c r="AP136" i="31"/>
  <c r="AP155" i="31"/>
  <c r="AP161" i="31"/>
  <c r="AP139" i="31"/>
  <c r="AP308" i="31"/>
  <c r="AP55" i="31"/>
  <c r="AP113" i="31"/>
  <c r="AP108" i="31"/>
  <c r="AP284" i="31"/>
  <c r="AP156" i="31"/>
  <c r="AP206" i="31"/>
  <c r="AP166" i="31"/>
  <c r="AP174" i="31"/>
  <c r="AP214" i="31"/>
  <c r="AP91" i="31"/>
  <c r="AP76" i="31"/>
  <c r="AP276" i="31"/>
  <c r="AP98" i="31"/>
  <c r="AP243" i="31"/>
  <c r="AP216" i="31"/>
  <c r="AP153" i="31"/>
  <c r="AP228" i="31"/>
  <c r="AP280" i="31"/>
  <c r="AP240" i="31"/>
  <c r="AP200" i="31"/>
  <c r="AP217" i="31"/>
  <c r="AP110" i="31"/>
  <c r="AP186" i="31"/>
  <c r="AP83" i="31"/>
  <c r="AP170" i="31"/>
  <c r="AP300" i="31"/>
  <c r="AP75" i="31"/>
  <c r="AP223" i="31"/>
  <c r="AP211" i="31"/>
  <c r="AP154" i="31"/>
  <c r="AP79" i="31"/>
  <c r="AP296" i="31"/>
  <c r="AP121" i="31"/>
  <c r="AP262" i="31"/>
  <c r="AP81" i="31"/>
  <c r="AP26" i="31"/>
  <c r="AP70" i="31"/>
  <c r="AP43" i="31"/>
  <c r="AP41" i="31"/>
  <c r="AP191" i="31"/>
  <c r="AP180" i="31"/>
  <c r="AP38" i="31"/>
  <c r="AP130" i="31"/>
  <c r="AP117" i="31"/>
  <c r="AP225" i="31"/>
  <c r="AP78" i="31"/>
  <c r="AP279" i="31"/>
  <c r="AP247" i="31"/>
  <c r="AP163" i="31"/>
  <c r="AP23" i="31"/>
  <c r="AP22" i="31"/>
  <c r="AP293" i="31"/>
  <c r="AP90" i="31"/>
  <c r="AP162" i="31"/>
  <c r="AP48" i="31"/>
  <c r="AP306" i="31"/>
  <c r="AP310" i="31"/>
  <c r="AP125" i="31"/>
  <c r="AP291" i="31"/>
  <c r="AP112" i="31"/>
  <c r="AP47" i="31"/>
  <c r="AP56" i="31"/>
  <c r="AP242" i="31"/>
  <c r="AP167" i="31"/>
  <c r="AP198" i="31"/>
  <c r="AP272" i="31"/>
  <c r="AP120" i="31"/>
  <c r="AP68" i="31"/>
  <c r="AP102" i="31"/>
  <c r="AP119" i="31"/>
  <c r="AP171" i="31"/>
  <c r="AP45" i="31"/>
  <c r="AP248" i="31"/>
  <c r="AP304" i="31"/>
  <c r="AP303" i="31"/>
  <c r="AP24" i="31"/>
  <c r="AP309" i="31"/>
  <c r="AP140" i="31"/>
  <c r="AP175" i="31"/>
  <c r="AP71" i="31"/>
  <c r="AP208" i="31"/>
  <c r="AP185" i="31"/>
  <c r="AP299" i="31"/>
  <c r="AP21" i="31"/>
  <c r="AP269" i="31"/>
  <c r="AP146" i="31"/>
  <c r="AP59" i="31"/>
  <c r="AP287" i="31"/>
  <c r="AP265" i="31"/>
  <c r="AP258" i="31"/>
  <c r="AP207" i="31"/>
  <c r="AP85" i="31"/>
  <c r="AP31" i="31"/>
  <c r="AP234" i="31"/>
  <c r="AP105" i="31"/>
  <c r="AP100" i="31"/>
  <c r="AP264" i="31"/>
  <c r="AP215" i="31"/>
  <c r="AP271" i="31"/>
  <c r="AP93" i="31"/>
  <c r="AP238" i="31"/>
  <c r="AP134" i="31"/>
  <c r="AP46" i="31"/>
  <c r="AP129" i="31"/>
  <c r="AP266" i="31"/>
  <c r="AP84" i="31"/>
  <c r="AP148" i="31"/>
  <c r="AP169" i="31"/>
  <c r="AP270" i="31"/>
  <c r="AP222" i="31"/>
  <c r="AP179" i="31"/>
  <c r="AP245" i="31"/>
  <c r="AP104" i="31"/>
  <c r="AP160" i="31"/>
  <c r="AP101" i="31"/>
  <c r="AP149" i="31"/>
  <c r="AP267" i="31"/>
  <c r="AP109" i="31"/>
  <c r="AP131" i="31"/>
  <c r="AP233" i="31"/>
  <c r="AP72" i="31"/>
  <c r="AP236" i="31"/>
  <c r="AP145" i="31"/>
  <c r="AP133" i="31"/>
  <c r="AP158" i="31"/>
  <c r="AP168" i="31"/>
  <c r="AP237" i="31"/>
  <c r="AP268" i="31"/>
  <c r="AP181" i="31"/>
  <c r="AP194" i="31"/>
  <c r="AP290" i="31"/>
  <c r="AP33" i="31"/>
  <c r="AP30" i="31"/>
  <c r="AP205" i="31"/>
  <c r="AP124" i="31"/>
  <c r="AP96" i="31"/>
  <c r="AP114" i="31"/>
  <c r="AP67" i="31"/>
  <c r="AP123" i="31"/>
  <c r="AP111" i="31"/>
  <c r="AP88" i="31"/>
  <c r="AP189" i="31"/>
  <c r="AP51" i="31"/>
  <c r="AP182" i="31"/>
  <c r="AP202" i="31"/>
  <c r="AP106" i="31"/>
  <c r="AP188" i="31"/>
  <c r="AP286" i="31"/>
  <c r="AP227" i="31"/>
  <c r="AP226" i="31"/>
  <c r="AP282" i="31"/>
  <c r="AP29" i="31"/>
  <c r="AP250" i="31"/>
  <c r="AP58" i="31"/>
  <c r="AP53" i="31"/>
  <c r="AP253" i="31"/>
  <c r="AP137" i="31"/>
  <c r="AP212" i="31"/>
  <c r="AP92" i="31"/>
  <c r="AP143" i="31"/>
  <c r="AP252" i="31"/>
  <c r="AP89" i="31"/>
  <c r="AP60" i="31"/>
  <c r="AP144" i="31"/>
  <c r="AP213" i="31"/>
  <c r="AP177" i="31"/>
  <c r="AP103" i="31"/>
  <c r="AP87" i="31"/>
  <c r="AP219" i="31"/>
  <c r="AP256" i="31"/>
  <c r="AP260" i="31"/>
  <c r="AP37" i="31"/>
  <c r="AP127" i="31"/>
  <c r="AP32" i="31"/>
  <c r="AP132" i="31"/>
  <c r="AP34" i="31"/>
  <c r="AP42" i="31"/>
  <c r="AP82" i="31"/>
  <c r="AP35" i="31"/>
  <c r="AP157" i="31"/>
  <c r="AP176" i="31"/>
  <c r="AP261" i="31"/>
  <c r="AP193" i="31"/>
  <c r="AP224" i="31"/>
  <c r="AP164" i="31"/>
  <c r="AP184" i="31"/>
  <c r="AP159" i="31"/>
  <c r="AP209" i="31"/>
  <c r="AP183" i="31"/>
  <c r="AP99" i="31"/>
  <c r="AP288" i="31"/>
  <c r="AP61" i="31"/>
  <c r="AP257" i="31"/>
  <c r="AP201" i="31"/>
  <c r="AP285" i="31"/>
  <c r="AP94" i="31"/>
  <c r="AP229" i="31"/>
  <c r="AP289" i="31"/>
  <c r="AP64" i="31"/>
  <c r="AP251" i="31"/>
  <c r="AP241" i="31"/>
  <c r="AP172" i="31"/>
  <c r="AP65" i="31"/>
  <c r="AP239" i="31"/>
  <c r="AP204" i="31"/>
  <c r="AP20" i="31"/>
  <c r="AP44" i="31"/>
  <c r="AP197" i="31"/>
  <c r="AP116" i="31"/>
  <c r="AP63" i="31"/>
  <c r="AP244" i="31"/>
  <c r="AP39" i="31"/>
  <c r="AP283" i="31"/>
  <c r="AP307" i="31"/>
  <c r="AP196" i="31"/>
  <c r="AP249" i="31"/>
  <c r="AP254" i="31"/>
  <c r="AP302" i="31"/>
  <c r="AP246" i="31"/>
  <c r="AP28" i="31"/>
  <c r="AP277" i="31"/>
  <c r="AP147" i="31"/>
  <c r="AP220" i="31"/>
  <c r="AP294" i="31"/>
  <c r="AP295" i="31"/>
  <c r="AP231" i="35"/>
  <c r="AP220" i="35"/>
  <c r="AP221" i="35"/>
  <c r="AP45" i="35"/>
  <c r="AP268" i="35"/>
  <c r="AP242" i="35"/>
  <c r="AP306" i="35"/>
  <c r="AP304" i="35"/>
  <c r="AP51" i="35"/>
  <c r="AP248" i="35"/>
  <c r="AP250" i="35"/>
  <c r="AP244" i="35"/>
  <c r="AP310" i="35"/>
  <c r="AP222" i="35"/>
  <c r="AP132" i="35"/>
  <c r="AP99" i="35"/>
  <c r="AP187" i="35"/>
  <c r="AP249" i="35"/>
  <c r="AP41" i="35"/>
  <c r="AP255" i="35"/>
  <c r="AP202" i="35"/>
  <c r="AP273" i="35"/>
  <c r="AP234" i="35"/>
  <c r="AP232" i="35"/>
  <c r="AP294" i="35"/>
  <c r="AP235" i="35"/>
  <c r="AP285" i="35"/>
  <c r="AP274" i="35"/>
  <c r="AP247" i="35"/>
  <c r="AP280" i="35"/>
  <c r="AP297" i="35"/>
  <c r="AP146" i="35"/>
  <c r="AP53" i="35"/>
  <c r="AP275" i="35"/>
  <c r="AP237" i="35"/>
  <c r="AP262" i="35"/>
  <c r="AP170" i="35"/>
  <c r="AP257" i="35"/>
  <c r="AP88" i="35"/>
  <c r="AP117" i="35"/>
  <c r="AP110" i="35"/>
  <c r="AP156" i="35"/>
  <c r="AP34" i="35"/>
  <c r="AP50" i="35"/>
  <c r="AP162" i="35"/>
  <c r="AP240" i="35"/>
  <c r="AP174" i="35"/>
  <c r="AP233" i="35"/>
  <c r="AP166" i="35"/>
  <c r="AP229" i="35"/>
  <c r="AP217" i="35"/>
  <c r="AP168" i="35"/>
  <c r="AP263" i="35"/>
  <c r="AP260" i="35"/>
  <c r="AP24" i="35"/>
  <c r="AP279" i="35"/>
  <c r="AP296" i="35"/>
  <c r="AP252" i="35"/>
  <c r="AP164" i="35"/>
  <c r="AP55" i="35"/>
  <c r="AP183" i="35"/>
  <c r="AP64" i="35"/>
  <c r="AP219" i="35"/>
  <c r="AP284" i="35"/>
  <c r="AP266" i="35"/>
  <c r="AP193" i="35"/>
  <c r="AP199" i="35"/>
  <c r="AP112" i="35"/>
  <c r="AP97" i="35"/>
  <c r="AP165" i="35"/>
  <c r="AP197" i="35"/>
  <c r="AP144" i="35"/>
  <c r="AP305" i="35"/>
  <c r="AP109" i="35"/>
  <c r="AP77" i="35"/>
  <c r="AP153" i="35"/>
  <c r="AP138" i="35"/>
  <c r="AP269" i="35"/>
  <c r="AP126" i="35"/>
  <c r="AP46" i="35"/>
  <c r="AP60" i="35"/>
  <c r="AP58" i="35"/>
  <c r="AP204" i="35"/>
  <c r="AP42" i="35"/>
  <c r="AP56" i="35"/>
  <c r="AP105" i="35"/>
  <c r="AP172" i="35"/>
  <c r="AP49" i="35"/>
  <c r="AP154" i="35"/>
  <c r="AP69" i="35"/>
  <c r="AP113" i="35"/>
  <c r="AP66" i="35"/>
  <c r="AP52" i="35"/>
  <c r="AP125" i="35"/>
  <c r="AP108" i="35"/>
  <c r="AP148" i="35"/>
  <c r="AP103" i="35"/>
  <c r="AP147" i="35"/>
  <c r="AP107" i="35"/>
  <c r="AP196" i="35"/>
  <c r="AP43" i="35"/>
  <c r="AP245" i="35"/>
  <c r="AP177" i="35"/>
  <c r="AP47" i="35"/>
  <c r="AP111" i="35"/>
  <c r="AP130" i="35"/>
  <c r="AP139" i="35"/>
  <c r="AP25" i="35"/>
  <c r="AP179" i="35"/>
  <c r="AP92" i="35"/>
  <c r="AP131" i="35"/>
  <c r="AP160" i="35"/>
  <c r="AP142" i="35"/>
  <c r="AP122" i="35"/>
  <c r="AP90" i="35"/>
  <c r="AP123" i="35"/>
  <c r="AP203" i="35"/>
  <c r="AP120" i="35"/>
  <c r="AP195" i="35"/>
  <c r="AP190" i="35"/>
  <c r="AP167" i="35"/>
  <c r="AP149" i="35"/>
  <c r="AP80" i="35"/>
  <c r="AP192" i="35"/>
  <c r="AP152" i="35"/>
  <c r="AP127" i="35"/>
  <c r="AP205" i="35"/>
  <c r="AP292" i="35"/>
  <c r="AP272" i="35"/>
  <c r="AP210" i="35"/>
  <c r="AP198" i="35"/>
  <c r="AP155" i="35"/>
  <c r="AP189" i="35"/>
  <c r="AP135" i="35"/>
  <c r="AP137" i="35"/>
  <c r="AP157" i="35"/>
  <c r="AP104" i="35"/>
  <c r="AP298" i="35"/>
  <c r="AP225" i="35"/>
  <c r="AP70" i="35"/>
  <c r="AP136" i="35"/>
  <c r="AP114" i="35"/>
  <c r="AP176" i="35"/>
  <c r="AP290" i="35"/>
  <c r="AP100" i="35"/>
  <c r="AP182" i="35"/>
  <c r="AP91" i="35"/>
  <c r="AP214" i="35"/>
  <c r="AP175" i="35"/>
  <c r="AP158" i="35"/>
  <c r="AP178" i="35"/>
  <c r="AP134" i="35"/>
  <c r="AP140" i="35"/>
  <c r="AP265" i="35"/>
  <c r="AP188" i="35"/>
  <c r="AP84" i="35"/>
  <c r="AP270" i="35"/>
  <c r="AP271" i="35"/>
  <c r="AP261" i="35"/>
  <c r="AP133" i="35"/>
  <c r="AP98" i="35"/>
  <c r="AP39" i="35"/>
  <c r="AP291" i="35"/>
  <c r="AP267" i="35"/>
  <c r="AP67" i="35"/>
  <c r="AP37" i="35"/>
  <c r="AP61" i="35"/>
  <c r="AP300" i="35"/>
  <c r="AP227" i="35"/>
  <c r="AP173" i="35"/>
  <c r="AP151" i="35"/>
  <c r="AP258" i="35"/>
  <c r="AP115" i="35"/>
  <c r="AP54" i="35"/>
  <c r="AP239" i="35"/>
  <c r="AP30" i="35"/>
  <c r="AP281" i="35"/>
  <c r="AP63" i="35"/>
  <c r="AP286" i="35"/>
  <c r="AP299" i="35"/>
  <c r="AP143" i="35"/>
  <c r="AP287" i="35"/>
  <c r="AP276" i="35"/>
  <c r="I557" i="36"/>
  <c r="I556" i="36"/>
  <c r="I555" i="36"/>
  <c r="I554" i="36"/>
  <c r="I553" i="36"/>
  <c r="I552" i="36"/>
  <c r="I548" i="36"/>
  <c r="I547" i="36"/>
  <c r="I546" i="36"/>
  <c r="I539" i="36"/>
  <c r="I538" i="36"/>
  <c r="I531" i="36"/>
  <c r="I480" i="36"/>
  <c r="I477" i="36"/>
  <c r="I476" i="36"/>
  <c r="I475" i="36"/>
  <c r="I473" i="36"/>
  <c r="I474" i="36"/>
  <c r="I471" i="36"/>
  <c r="I470" i="36"/>
  <c r="I469" i="36"/>
  <c r="I459" i="36"/>
  <c r="I455" i="36"/>
  <c r="I444" i="36"/>
  <c r="I437" i="36"/>
  <c r="I436" i="36"/>
  <c r="I435" i="36"/>
  <c r="I432" i="36"/>
  <c r="I431" i="36"/>
  <c r="I427" i="36"/>
  <c r="I425" i="36"/>
  <c r="I426" i="36"/>
  <c r="I422" i="36"/>
  <c r="I414" i="36"/>
  <c r="I406" i="36"/>
  <c r="I405" i="36"/>
  <c r="I404" i="36"/>
  <c r="I399" i="36"/>
  <c r="I398" i="36"/>
  <c r="I397" i="36"/>
  <c r="I396" i="36"/>
  <c r="I394" i="36"/>
  <c r="I390" i="36"/>
  <c r="I381" i="36"/>
  <c r="I380" i="36"/>
  <c r="I378" i="36"/>
  <c r="I374" i="36"/>
  <c r="I372" i="36"/>
  <c r="I368" i="36"/>
  <c r="I367" i="36"/>
  <c r="I366" i="36"/>
  <c r="I364" i="36"/>
  <c r="I363" i="36"/>
  <c r="I350" i="36"/>
  <c r="I357" i="36"/>
  <c r="I349" i="36"/>
  <c r="I348" i="36"/>
  <c r="I336" i="36"/>
  <c r="I329" i="36"/>
  <c r="I323" i="36"/>
  <c r="I316" i="36"/>
  <c r="I315" i="36"/>
  <c r="I314" i="36"/>
  <c r="I313" i="36"/>
  <c r="I218" i="36"/>
  <c r="I215" i="36"/>
  <c r="I212" i="36"/>
  <c r="I209" i="36"/>
  <c r="I206" i="36"/>
  <c r="I201" i="36"/>
  <c r="I193" i="36"/>
  <c r="I176" i="36"/>
  <c r="I171" i="36"/>
  <c r="I185" i="36"/>
  <c r="I184" i="36"/>
  <c r="I165" i="36"/>
  <c r="I164" i="36"/>
  <c r="I163" i="36"/>
  <c r="I162" i="36"/>
  <c r="I107" i="36"/>
  <c r="I103" i="36"/>
  <c r="I104" i="36"/>
  <c r="I101" i="36"/>
  <c r="I100" i="36"/>
  <c r="I98" i="36"/>
  <c r="I99" i="36"/>
  <c r="I97" i="36"/>
  <c r="I96" i="36"/>
  <c r="I95" i="36"/>
  <c r="I94" i="36"/>
  <c r="I87" i="36"/>
  <c r="I86" i="36"/>
  <c r="I84" i="36"/>
  <c r="I81" i="36"/>
  <c r="I78" i="36"/>
  <c r="I74" i="36"/>
  <c r="I71" i="36"/>
  <c r="I65" i="36"/>
  <c r="I57" i="36"/>
  <c r="I56" i="36"/>
  <c r="I60" i="36"/>
  <c r="I59" i="36"/>
  <c r="I58" i="36"/>
  <c r="I55" i="36"/>
  <c r="I54" i="36"/>
  <c r="I53" i="36"/>
  <c r="I52" i="36"/>
  <c r="AD277" i="31"/>
  <c r="AM277" i="35"/>
  <c r="AN277" i="35" s="1"/>
  <c r="AD277" i="35"/>
  <c r="AC277" i="35"/>
  <c r="AM231" i="35"/>
  <c r="AN231" i="35" s="1"/>
  <c r="AD231" i="35"/>
  <c r="AC231" i="35"/>
  <c r="AM308" i="35"/>
  <c r="AN308" i="35" s="1"/>
  <c r="AD308" i="35"/>
  <c r="AC308" i="35"/>
  <c r="AM220" i="35"/>
  <c r="AN220" i="35" s="1"/>
  <c r="AD220" i="35"/>
  <c r="AC220" i="35"/>
  <c r="AM254" i="35"/>
  <c r="AN254" i="35" s="1"/>
  <c r="AD254" i="35"/>
  <c r="AC254" i="35"/>
  <c r="AM221" i="35"/>
  <c r="AN221" i="35" s="1"/>
  <c r="AD221" i="35"/>
  <c r="AC221" i="35"/>
  <c r="AM216" i="35"/>
  <c r="AN216" i="35" s="1"/>
  <c r="AD216" i="35"/>
  <c r="AC216" i="35"/>
  <c r="AM45" i="35"/>
  <c r="AN45" i="35" s="1"/>
  <c r="AD45" i="35"/>
  <c r="AC45" i="35"/>
  <c r="AM259" i="35"/>
  <c r="AN259" i="35" s="1"/>
  <c r="AD259" i="35"/>
  <c r="AC259" i="35"/>
  <c r="AM268" i="35"/>
  <c r="AN268" i="35" s="1"/>
  <c r="AD268" i="35"/>
  <c r="AC268" i="35"/>
  <c r="AM208" i="35"/>
  <c r="AN208" i="35" s="1"/>
  <c r="AD208" i="35"/>
  <c r="AC208" i="35"/>
  <c r="AM242" i="35"/>
  <c r="AN242" i="35" s="1"/>
  <c r="AD242" i="35"/>
  <c r="AC242" i="35"/>
  <c r="AM241" i="35"/>
  <c r="AN241" i="35" s="1"/>
  <c r="AD241" i="35"/>
  <c r="AC241" i="35"/>
  <c r="AM306" i="35"/>
  <c r="AN306" i="35" s="1"/>
  <c r="AD306" i="35"/>
  <c r="AC306" i="35"/>
  <c r="AM29" i="35"/>
  <c r="AN29" i="35" s="1"/>
  <c r="AD29" i="35"/>
  <c r="AC29" i="35"/>
  <c r="AM304" i="35"/>
  <c r="AN304" i="35" s="1"/>
  <c r="AD304" i="35"/>
  <c r="AC304" i="35"/>
  <c r="AM51" i="35"/>
  <c r="AN51" i="35" s="1"/>
  <c r="AD51" i="35"/>
  <c r="AC51" i="35"/>
  <c r="AM248" i="35"/>
  <c r="AN248" i="35" s="1"/>
  <c r="AD248" i="35"/>
  <c r="AC248" i="35"/>
  <c r="AM250" i="35"/>
  <c r="AN250" i="35" s="1"/>
  <c r="AD250" i="35"/>
  <c r="AC250" i="35"/>
  <c r="AM244" i="35"/>
  <c r="AN244" i="35" s="1"/>
  <c r="AD244" i="35"/>
  <c r="AC244" i="35"/>
  <c r="AM310" i="35"/>
  <c r="AN310" i="35" s="1"/>
  <c r="AD310" i="35"/>
  <c r="AC310" i="35"/>
  <c r="AM222" i="35"/>
  <c r="AN222" i="35" s="1"/>
  <c r="AD222" i="35"/>
  <c r="AC222" i="35"/>
  <c r="AM132" i="35"/>
  <c r="AN132" i="35" s="1"/>
  <c r="AD132" i="35"/>
  <c r="AC132" i="35"/>
  <c r="AM99" i="35"/>
  <c r="AN99" i="35" s="1"/>
  <c r="AD99" i="35"/>
  <c r="AC99" i="35"/>
  <c r="AM187" i="35"/>
  <c r="AN187" i="35" s="1"/>
  <c r="AD187" i="35"/>
  <c r="AC187" i="35"/>
  <c r="AM249" i="35"/>
  <c r="AN249" i="35" s="1"/>
  <c r="AD249" i="35"/>
  <c r="AC249" i="35"/>
  <c r="AM41" i="35"/>
  <c r="AN41" i="35" s="1"/>
  <c r="AD41" i="35"/>
  <c r="AC41" i="35"/>
  <c r="AM255" i="35"/>
  <c r="AN255" i="35" s="1"/>
  <c r="AD255" i="35"/>
  <c r="AC255" i="35"/>
  <c r="AM202" i="35"/>
  <c r="AN202" i="35" s="1"/>
  <c r="AD202" i="35"/>
  <c r="AC202" i="35"/>
  <c r="AM273" i="35"/>
  <c r="AN273" i="35" s="1"/>
  <c r="AD273" i="35"/>
  <c r="AC273" i="35"/>
  <c r="AM234" i="35"/>
  <c r="AN234" i="35" s="1"/>
  <c r="AD234" i="35"/>
  <c r="AC234" i="35"/>
  <c r="AM232" i="35"/>
  <c r="AN232" i="35" s="1"/>
  <c r="AD232" i="35"/>
  <c r="AC232" i="35"/>
  <c r="AM294" i="35"/>
  <c r="AN294" i="35" s="1"/>
  <c r="AD294" i="35"/>
  <c r="AC294" i="35"/>
  <c r="AM235" i="35"/>
  <c r="AN235" i="35" s="1"/>
  <c r="AD235" i="35"/>
  <c r="AC235" i="35"/>
  <c r="AM285" i="35"/>
  <c r="AN285" i="35" s="1"/>
  <c r="AD285" i="35"/>
  <c r="AC285" i="35"/>
  <c r="AM274" i="35"/>
  <c r="AN274" i="35" s="1"/>
  <c r="AD274" i="35"/>
  <c r="AC274" i="35"/>
  <c r="AM247" i="35"/>
  <c r="AN247" i="35" s="1"/>
  <c r="AD247" i="35"/>
  <c r="AC247" i="35"/>
  <c r="AM280" i="35"/>
  <c r="AN280" i="35" s="1"/>
  <c r="AD280" i="35"/>
  <c r="AC280" i="35"/>
  <c r="AM297" i="35"/>
  <c r="AN297" i="35" s="1"/>
  <c r="AD297" i="35"/>
  <c r="AC297" i="35"/>
  <c r="AM146" i="35"/>
  <c r="AN146" i="35" s="1"/>
  <c r="AD146" i="35"/>
  <c r="AC146" i="35"/>
  <c r="AM53" i="35"/>
  <c r="AN53" i="35" s="1"/>
  <c r="AD53" i="35"/>
  <c r="AC53" i="35"/>
  <c r="AM275" i="35"/>
  <c r="AN275" i="35" s="1"/>
  <c r="AD275" i="35"/>
  <c r="AC275" i="35"/>
  <c r="AM237" i="35"/>
  <c r="AN237" i="35" s="1"/>
  <c r="AD237" i="35"/>
  <c r="AC237" i="35"/>
  <c r="AM262" i="35"/>
  <c r="AN262" i="35" s="1"/>
  <c r="AD262" i="35"/>
  <c r="AC262" i="35"/>
  <c r="AM170" i="35"/>
  <c r="AN170" i="35" s="1"/>
  <c r="AD170" i="35"/>
  <c r="AC170" i="35"/>
  <c r="AM257" i="35"/>
  <c r="AN257" i="35" s="1"/>
  <c r="AD257" i="35"/>
  <c r="AC257" i="35"/>
  <c r="AM88" i="35"/>
  <c r="AN88" i="35" s="1"/>
  <c r="AD88" i="35"/>
  <c r="AC88" i="35"/>
  <c r="AM117" i="35"/>
  <c r="AN117" i="35" s="1"/>
  <c r="AD117" i="35"/>
  <c r="AC117" i="35"/>
  <c r="AM110" i="35"/>
  <c r="AN110" i="35" s="1"/>
  <c r="AD110" i="35"/>
  <c r="AC110" i="35"/>
  <c r="AM156" i="35"/>
  <c r="AN156" i="35" s="1"/>
  <c r="AD156" i="35"/>
  <c r="AC156" i="35"/>
  <c r="AM34" i="35"/>
  <c r="AN34" i="35" s="1"/>
  <c r="AD34" i="35"/>
  <c r="AC34" i="35"/>
  <c r="AM50" i="35"/>
  <c r="AN50" i="35" s="1"/>
  <c r="AD50" i="35"/>
  <c r="AC50" i="35"/>
  <c r="AM162" i="35"/>
  <c r="AN162" i="35" s="1"/>
  <c r="AD162" i="35"/>
  <c r="AC162" i="35"/>
  <c r="AM240" i="35"/>
  <c r="AN240" i="35" s="1"/>
  <c r="AD240" i="35"/>
  <c r="AC240" i="35"/>
  <c r="AM174" i="35"/>
  <c r="AN174" i="35" s="1"/>
  <c r="AD174" i="35"/>
  <c r="AC174" i="35"/>
  <c r="AM233" i="35"/>
  <c r="AN233" i="35" s="1"/>
  <c r="AD233" i="35"/>
  <c r="AC233" i="35"/>
  <c r="AM166" i="35"/>
  <c r="AN166" i="35" s="1"/>
  <c r="AD166" i="35"/>
  <c r="AC166" i="35"/>
  <c r="AM229" i="35"/>
  <c r="AN229" i="35" s="1"/>
  <c r="AD229" i="35"/>
  <c r="AC229" i="35"/>
  <c r="AM217" i="35"/>
  <c r="AN217" i="35" s="1"/>
  <c r="AD217" i="35"/>
  <c r="AC217" i="35"/>
  <c r="AM168" i="35"/>
  <c r="AN168" i="35" s="1"/>
  <c r="AD168" i="35"/>
  <c r="AC168" i="35"/>
  <c r="AM263" i="35"/>
  <c r="AN263" i="35" s="1"/>
  <c r="AD263" i="35"/>
  <c r="AC263" i="35"/>
  <c r="AM260" i="35"/>
  <c r="AN260" i="35" s="1"/>
  <c r="AD260" i="35"/>
  <c r="AC260" i="35"/>
  <c r="AM22" i="35"/>
  <c r="AN22" i="35" s="1"/>
  <c r="AD22" i="35"/>
  <c r="AC22" i="35"/>
  <c r="AM24" i="35"/>
  <c r="AN24" i="35" s="1"/>
  <c r="AD24" i="35"/>
  <c r="AC24" i="35"/>
  <c r="AM238" i="35"/>
  <c r="AN238" i="35" s="1"/>
  <c r="AD238" i="35"/>
  <c r="AC238" i="35"/>
  <c r="AM279" i="35"/>
  <c r="AN279" i="35" s="1"/>
  <c r="AD279" i="35"/>
  <c r="AC279" i="35"/>
  <c r="AM169" i="35"/>
  <c r="AN169" i="35" s="1"/>
  <c r="AD169" i="35"/>
  <c r="AC169" i="35"/>
  <c r="AM296" i="35"/>
  <c r="AN296" i="35" s="1"/>
  <c r="AD296" i="35"/>
  <c r="AC296" i="35"/>
  <c r="AM288" i="35"/>
  <c r="AN288" i="35" s="1"/>
  <c r="AD288" i="35"/>
  <c r="AC288" i="35"/>
  <c r="AM252" i="35"/>
  <c r="AN252" i="35" s="1"/>
  <c r="AD252" i="35"/>
  <c r="AC252" i="35"/>
  <c r="AM211" i="35"/>
  <c r="AN211" i="35" s="1"/>
  <c r="AD211" i="35"/>
  <c r="AC211" i="35"/>
  <c r="AM164" i="35"/>
  <c r="AN164" i="35" s="1"/>
  <c r="AD164" i="35"/>
  <c r="AC164" i="35"/>
  <c r="AM301" i="35"/>
  <c r="AN301" i="35" s="1"/>
  <c r="AD301" i="35"/>
  <c r="AC301" i="35"/>
  <c r="AM55" i="35"/>
  <c r="AN55" i="35" s="1"/>
  <c r="AD55" i="35"/>
  <c r="AC55" i="35"/>
  <c r="AM251" i="35"/>
  <c r="AN251" i="35" s="1"/>
  <c r="AD251" i="35"/>
  <c r="AC251" i="35"/>
  <c r="AM183" i="35"/>
  <c r="AN183" i="35" s="1"/>
  <c r="AD183" i="35"/>
  <c r="AC183" i="35"/>
  <c r="AM44" i="35"/>
  <c r="AN44" i="35" s="1"/>
  <c r="AD44" i="35"/>
  <c r="AC44" i="35"/>
  <c r="AM180" i="35"/>
  <c r="AN180" i="35" s="1"/>
  <c r="AD180" i="35"/>
  <c r="AC180" i="35"/>
  <c r="AM64" i="35"/>
  <c r="AN64" i="35" s="1"/>
  <c r="AD64" i="35"/>
  <c r="AC64" i="35"/>
  <c r="AM96" i="35"/>
  <c r="AN96" i="35" s="1"/>
  <c r="AD96" i="35"/>
  <c r="AC96" i="35"/>
  <c r="AM27" i="35"/>
  <c r="AN27" i="35" s="1"/>
  <c r="AD27" i="35"/>
  <c r="AC27" i="35"/>
  <c r="AM219" i="35"/>
  <c r="AN219" i="35" s="1"/>
  <c r="AD219" i="35"/>
  <c r="AC219" i="35"/>
  <c r="AM223" i="35"/>
  <c r="AN223" i="35" s="1"/>
  <c r="AD223" i="35"/>
  <c r="AC223" i="35"/>
  <c r="AM284" i="35"/>
  <c r="AN284" i="35" s="1"/>
  <c r="AD284" i="35"/>
  <c r="AC284" i="35"/>
  <c r="AM256" i="35"/>
  <c r="AN256" i="35" s="1"/>
  <c r="AD256" i="35"/>
  <c r="AC256" i="35"/>
  <c r="AM266" i="35"/>
  <c r="AN266" i="35" s="1"/>
  <c r="AD266" i="35"/>
  <c r="AC266" i="35"/>
  <c r="AM68" i="35"/>
  <c r="AN68" i="35" s="1"/>
  <c r="AD68" i="35"/>
  <c r="AC68" i="35"/>
  <c r="AM253" i="35"/>
  <c r="AN253" i="35" s="1"/>
  <c r="AD253" i="35"/>
  <c r="AC253" i="35"/>
  <c r="AM193" i="35"/>
  <c r="AN193" i="35" s="1"/>
  <c r="AD193" i="35"/>
  <c r="AC193" i="35"/>
  <c r="AM236" i="35"/>
  <c r="AN236" i="35" s="1"/>
  <c r="AD236" i="35"/>
  <c r="AC236" i="35"/>
  <c r="AM199" i="35"/>
  <c r="AN199" i="35" s="1"/>
  <c r="AD199" i="35"/>
  <c r="AC199" i="35"/>
  <c r="AM73" i="35"/>
  <c r="AN73" i="35" s="1"/>
  <c r="AD73" i="35"/>
  <c r="AC73" i="35"/>
  <c r="AM112" i="35"/>
  <c r="AN112" i="35" s="1"/>
  <c r="AD112" i="35"/>
  <c r="AC112" i="35"/>
  <c r="AM35" i="35"/>
  <c r="AN35" i="35" s="1"/>
  <c r="AD35" i="35"/>
  <c r="AC35" i="35"/>
  <c r="AM97" i="35"/>
  <c r="AN97" i="35" s="1"/>
  <c r="AD97" i="35"/>
  <c r="AC97" i="35"/>
  <c r="AM26" i="35"/>
  <c r="AN26" i="35" s="1"/>
  <c r="AD26" i="35"/>
  <c r="AC26" i="35"/>
  <c r="AM165" i="35"/>
  <c r="AN165" i="35" s="1"/>
  <c r="AD165" i="35"/>
  <c r="AC165" i="35"/>
  <c r="AM124" i="35"/>
  <c r="AN124" i="35" s="1"/>
  <c r="AD124" i="35"/>
  <c r="AC124" i="35"/>
  <c r="AM94" i="35"/>
  <c r="AN94" i="35" s="1"/>
  <c r="AD94" i="35"/>
  <c r="AC94" i="35"/>
  <c r="AM197" i="35"/>
  <c r="AN197" i="35" s="1"/>
  <c r="AD197" i="35"/>
  <c r="AC197" i="35"/>
  <c r="AM78" i="35"/>
  <c r="AN78" i="35" s="1"/>
  <c r="AD78" i="35"/>
  <c r="AC78" i="35"/>
  <c r="AM144" i="35"/>
  <c r="AN144" i="35" s="1"/>
  <c r="AD144" i="35"/>
  <c r="AC144" i="35"/>
  <c r="AM185" i="35"/>
  <c r="AN185" i="35" s="1"/>
  <c r="AD185" i="35"/>
  <c r="AC185" i="35"/>
  <c r="AM305" i="35"/>
  <c r="AN305" i="35" s="1"/>
  <c r="AD305" i="35"/>
  <c r="AC305" i="35"/>
  <c r="AM74" i="35"/>
  <c r="AN74" i="35" s="1"/>
  <c r="AD74" i="35"/>
  <c r="AC74" i="35"/>
  <c r="AM109" i="35"/>
  <c r="AN109" i="35" s="1"/>
  <c r="AD109" i="35"/>
  <c r="AC109" i="35"/>
  <c r="AM33" i="35"/>
  <c r="AN33" i="35" s="1"/>
  <c r="AD33" i="35"/>
  <c r="AC33" i="35"/>
  <c r="AM77" i="35"/>
  <c r="AN77" i="35" s="1"/>
  <c r="AD77" i="35"/>
  <c r="AC77" i="35"/>
  <c r="AM36" i="35"/>
  <c r="AN36" i="35" s="1"/>
  <c r="AD36" i="35"/>
  <c r="AC36" i="35"/>
  <c r="AM153" i="35"/>
  <c r="AN153" i="35" s="1"/>
  <c r="AD153" i="35"/>
  <c r="AC153" i="35"/>
  <c r="AM138" i="35"/>
  <c r="AN138" i="35" s="1"/>
  <c r="AD138" i="35"/>
  <c r="AC138" i="35"/>
  <c r="AM269" i="35"/>
  <c r="AN269" i="35" s="1"/>
  <c r="AD269" i="35"/>
  <c r="AC269" i="35"/>
  <c r="AM126" i="35"/>
  <c r="AN126" i="35" s="1"/>
  <c r="AD126" i="35"/>
  <c r="AC126" i="35"/>
  <c r="AM46" i="35"/>
  <c r="AN46" i="35" s="1"/>
  <c r="AD46" i="35"/>
  <c r="AC46" i="35"/>
  <c r="AM87" i="35"/>
  <c r="AN87" i="35" s="1"/>
  <c r="AD87" i="35"/>
  <c r="AC87" i="35"/>
  <c r="AM60" i="35"/>
  <c r="AN60" i="35" s="1"/>
  <c r="AD60" i="35"/>
  <c r="AC60" i="35"/>
  <c r="AM58" i="35"/>
  <c r="AN58" i="35" s="1"/>
  <c r="AD58" i="35"/>
  <c r="AC58" i="35"/>
  <c r="AM204" i="35"/>
  <c r="AN204" i="35" s="1"/>
  <c r="AD204" i="35"/>
  <c r="AC204" i="35"/>
  <c r="AM23" i="35"/>
  <c r="AN23" i="35" s="1"/>
  <c r="AD23" i="35"/>
  <c r="AC23" i="35"/>
  <c r="AM42" i="35"/>
  <c r="AN42" i="35" s="1"/>
  <c r="AD42" i="35"/>
  <c r="AC42" i="35"/>
  <c r="AM56" i="35"/>
  <c r="AN56" i="35" s="1"/>
  <c r="AD56" i="35"/>
  <c r="AC56" i="35"/>
  <c r="AM105" i="35"/>
  <c r="AN105" i="35" s="1"/>
  <c r="AD105" i="35"/>
  <c r="AC105" i="35"/>
  <c r="AM172" i="35"/>
  <c r="AN172" i="35" s="1"/>
  <c r="AD172" i="35"/>
  <c r="AC172" i="35"/>
  <c r="AM49" i="35"/>
  <c r="AN49" i="35" s="1"/>
  <c r="AD49" i="35"/>
  <c r="AC49" i="35"/>
  <c r="AM89" i="35"/>
  <c r="AN89" i="35" s="1"/>
  <c r="AD89" i="35"/>
  <c r="AC89" i="35"/>
  <c r="AM209" i="35"/>
  <c r="AN209" i="35" s="1"/>
  <c r="AD209" i="35"/>
  <c r="AC209" i="35"/>
  <c r="AM154" i="35"/>
  <c r="AN154" i="35" s="1"/>
  <c r="AD154" i="35"/>
  <c r="AC154" i="35"/>
  <c r="AM207" i="35"/>
  <c r="AN207" i="35" s="1"/>
  <c r="AD207" i="35"/>
  <c r="AC207" i="35"/>
  <c r="AM69" i="35"/>
  <c r="AN69" i="35" s="1"/>
  <c r="AD69" i="35"/>
  <c r="AC69" i="35"/>
  <c r="AM48" i="35"/>
  <c r="AN48" i="35" s="1"/>
  <c r="AD48" i="35"/>
  <c r="AC48" i="35"/>
  <c r="AM113" i="35"/>
  <c r="AN113" i="35" s="1"/>
  <c r="AD113" i="35"/>
  <c r="AC113" i="35"/>
  <c r="AM194" i="35"/>
  <c r="AN194" i="35" s="1"/>
  <c r="AD194" i="35"/>
  <c r="AC194" i="35"/>
  <c r="AM66" i="35"/>
  <c r="AN66" i="35" s="1"/>
  <c r="AD66" i="35"/>
  <c r="AC66" i="35"/>
  <c r="AM129" i="35"/>
  <c r="AN129" i="35" s="1"/>
  <c r="AD129" i="35"/>
  <c r="AC129" i="35"/>
  <c r="AM52" i="35"/>
  <c r="AN52" i="35" s="1"/>
  <c r="AD52" i="35"/>
  <c r="AC52" i="35"/>
  <c r="AM125" i="35"/>
  <c r="AN125" i="35" s="1"/>
  <c r="AD125" i="35"/>
  <c r="AC125" i="35"/>
  <c r="AM108" i="35"/>
  <c r="AN108" i="35" s="1"/>
  <c r="AD108" i="35"/>
  <c r="AC108" i="35"/>
  <c r="AM148" i="35"/>
  <c r="AN148" i="35" s="1"/>
  <c r="AD148" i="35"/>
  <c r="AC148" i="35"/>
  <c r="AM103" i="35"/>
  <c r="AN103" i="35" s="1"/>
  <c r="AD103" i="35"/>
  <c r="AC103" i="35"/>
  <c r="AM147" i="35"/>
  <c r="AN147" i="35" s="1"/>
  <c r="AD147" i="35"/>
  <c r="AC147" i="35"/>
  <c r="AM107" i="35"/>
  <c r="AN107" i="35" s="1"/>
  <c r="AD107" i="35"/>
  <c r="AC107" i="35"/>
  <c r="AM196" i="35"/>
  <c r="AN196" i="35" s="1"/>
  <c r="AD196" i="35"/>
  <c r="AC196" i="35"/>
  <c r="AM32" i="35"/>
  <c r="AN32" i="35" s="1"/>
  <c r="AD32" i="35"/>
  <c r="AC32" i="35"/>
  <c r="AM43" i="35"/>
  <c r="AN43" i="35" s="1"/>
  <c r="AD43" i="35"/>
  <c r="AC43" i="35"/>
  <c r="AM245" i="35"/>
  <c r="AN245" i="35" s="1"/>
  <c r="AD245" i="35"/>
  <c r="AC245" i="35"/>
  <c r="AM177" i="35"/>
  <c r="AN177" i="35" s="1"/>
  <c r="AD177" i="35"/>
  <c r="AC177" i="35"/>
  <c r="AM83" i="35"/>
  <c r="AN83" i="35" s="1"/>
  <c r="AD83" i="35"/>
  <c r="AC83" i="35"/>
  <c r="AM47" i="35"/>
  <c r="AN47" i="35" s="1"/>
  <c r="AD47" i="35"/>
  <c r="AC47" i="35"/>
  <c r="AM141" i="35"/>
  <c r="AN141" i="35" s="1"/>
  <c r="AD141" i="35"/>
  <c r="AC141" i="35"/>
  <c r="AM111" i="35"/>
  <c r="AN111" i="35" s="1"/>
  <c r="AD111" i="35"/>
  <c r="AC111" i="35"/>
  <c r="AM186" i="35"/>
  <c r="AN186" i="35" s="1"/>
  <c r="AD186" i="35"/>
  <c r="AC186" i="35"/>
  <c r="AM130" i="35"/>
  <c r="AN130" i="35" s="1"/>
  <c r="AD130" i="35"/>
  <c r="AC130" i="35"/>
  <c r="AM75" i="35"/>
  <c r="AN75" i="35" s="1"/>
  <c r="AD75" i="35"/>
  <c r="AC75" i="35"/>
  <c r="AM95" i="35"/>
  <c r="AN95" i="35" s="1"/>
  <c r="AD95" i="35"/>
  <c r="AC95" i="35"/>
  <c r="AM139" i="35"/>
  <c r="AN139" i="35" s="1"/>
  <c r="AD139" i="35"/>
  <c r="AC139" i="35"/>
  <c r="AM118" i="35"/>
  <c r="AN118" i="35" s="1"/>
  <c r="AD118" i="35"/>
  <c r="AC118" i="35"/>
  <c r="AM25" i="35"/>
  <c r="AN25" i="35" s="1"/>
  <c r="AD25" i="35"/>
  <c r="AC25" i="35"/>
  <c r="AM179" i="35"/>
  <c r="AN179" i="35" s="1"/>
  <c r="AD179" i="35"/>
  <c r="AC179" i="35"/>
  <c r="AM92" i="35"/>
  <c r="AN92" i="35" s="1"/>
  <c r="AD92" i="35"/>
  <c r="AC92" i="35"/>
  <c r="AM106" i="35"/>
  <c r="AN106" i="35" s="1"/>
  <c r="AD106" i="35"/>
  <c r="AC106" i="35"/>
  <c r="AM131" i="35"/>
  <c r="AN131" i="35" s="1"/>
  <c r="AD131" i="35"/>
  <c r="AC131" i="35"/>
  <c r="AM160" i="35"/>
  <c r="AN160" i="35" s="1"/>
  <c r="AD160" i="35"/>
  <c r="AC160" i="35"/>
  <c r="AM59" i="35"/>
  <c r="AN59" i="35" s="1"/>
  <c r="AD59" i="35"/>
  <c r="AC59" i="35"/>
  <c r="AM142" i="35"/>
  <c r="AN142" i="35" s="1"/>
  <c r="AD142" i="35"/>
  <c r="AC142" i="35"/>
  <c r="AM122" i="35"/>
  <c r="AN122" i="35" s="1"/>
  <c r="AD122" i="35"/>
  <c r="AC122" i="35"/>
  <c r="AM90" i="35"/>
  <c r="AN90" i="35" s="1"/>
  <c r="AD90" i="35"/>
  <c r="AC90" i="35"/>
  <c r="AM171" i="35"/>
  <c r="AN171" i="35" s="1"/>
  <c r="AD171" i="35"/>
  <c r="AC171" i="35"/>
  <c r="AM123" i="35"/>
  <c r="AN123" i="35" s="1"/>
  <c r="AD123" i="35"/>
  <c r="AC123" i="35"/>
  <c r="AM206" i="35"/>
  <c r="AN206" i="35" s="1"/>
  <c r="AD206" i="35"/>
  <c r="AC206" i="35"/>
  <c r="AM203" i="35"/>
  <c r="AN203" i="35" s="1"/>
  <c r="AD203" i="35"/>
  <c r="AC203" i="35"/>
  <c r="AM184" i="35"/>
  <c r="AN184" i="35" s="1"/>
  <c r="AD184" i="35"/>
  <c r="AC184" i="35"/>
  <c r="AM120" i="35"/>
  <c r="AN120" i="35" s="1"/>
  <c r="AD120" i="35"/>
  <c r="AC120" i="35"/>
  <c r="AM119" i="35"/>
  <c r="AN119" i="35" s="1"/>
  <c r="AD119" i="35"/>
  <c r="AC119" i="35"/>
  <c r="AM195" i="35"/>
  <c r="AN195" i="35" s="1"/>
  <c r="AD195" i="35"/>
  <c r="AC195" i="35"/>
  <c r="AM150" i="35"/>
  <c r="AN150" i="35" s="1"/>
  <c r="AD150" i="35"/>
  <c r="AC150" i="35"/>
  <c r="AM190" i="35"/>
  <c r="AN190" i="35" s="1"/>
  <c r="AD190" i="35"/>
  <c r="AC190" i="35"/>
  <c r="AM82" i="35"/>
  <c r="AN82" i="35" s="1"/>
  <c r="AD82" i="35"/>
  <c r="AC82" i="35"/>
  <c r="AM167" i="35"/>
  <c r="AN167" i="35" s="1"/>
  <c r="AD167" i="35"/>
  <c r="AC167" i="35"/>
  <c r="AM289" i="35"/>
  <c r="AN289" i="35" s="1"/>
  <c r="AD289" i="35"/>
  <c r="AC289" i="35"/>
  <c r="AM149" i="35"/>
  <c r="AN149" i="35" s="1"/>
  <c r="AD149" i="35"/>
  <c r="AC149" i="35"/>
  <c r="AM102" i="35"/>
  <c r="AN102" i="35" s="1"/>
  <c r="AD102" i="35"/>
  <c r="AC102" i="35"/>
  <c r="AM80" i="35"/>
  <c r="AN80" i="35" s="1"/>
  <c r="AD80" i="35"/>
  <c r="AC80" i="35"/>
  <c r="AM192" i="35"/>
  <c r="AN192" i="35" s="1"/>
  <c r="AD192" i="35"/>
  <c r="AC192" i="35"/>
  <c r="AM152" i="35"/>
  <c r="AN152" i="35" s="1"/>
  <c r="AD152" i="35"/>
  <c r="AC152" i="35"/>
  <c r="AM127" i="35"/>
  <c r="AN127" i="35" s="1"/>
  <c r="AD127" i="35"/>
  <c r="AC127" i="35"/>
  <c r="AM205" i="35"/>
  <c r="AN205" i="35" s="1"/>
  <c r="AD205" i="35"/>
  <c r="AC205" i="35"/>
  <c r="AM292" i="35"/>
  <c r="AN292" i="35" s="1"/>
  <c r="AD292" i="35"/>
  <c r="AC292" i="35"/>
  <c r="AM272" i="35"/>
  <c r="AN272" i="35" s="1"/>
  <c r="AD272" i="35"/>
  <c r="AC272" i="35"/>
  <c r="AM210" i="35"/>
  <c r="AN210" i="35" s="1"/>
  <c r="AD210" i="35"/>
  <c r="AC210" i="35"/>
  <c r="AM198" i="35"/>
  <c r="AN198" i="35" s="1"/>
  <c r="AD198" i="35"/>
  <c r="AC198" i="35"/>
  <c r="AM155" i="35"/>
  <c r="AN155" i="35" s="1"/>
  <c r="AD155" i="35"/>
  <c r="AC155" i="35"/>
  <c r="AM189" i="35"/>
  <c r="AN189" i="35" s="1"/>
  <c r="AD189" i="35"/>
  <c r="AC189" i="35"/>
  <c r="AM135" i="35"/>
  <c r="AN135" i="35" s="1"/>
  <c r="AD135" i="35"/>
  <c r="AC135" i="35"/>
  <c r="AM137" i="35"/>
  <c r="AN137" i="35" s="1"/>
  <c r="AD137" i="35"/>
  <c r="AC137" i="35"/>
  <c r="AM157" i="35"/>
  <c r="AN157" i="35" s="1"/>
  <c r="AD157" i="35"/>
  <c r="AC157" i="35"/>
  <c r="AM104" i="35"/>
  <c r="AN104" i="35" s="1"/>
  <c r="AD104" i="35"/>
  <c r="AC104" i="35"/>
  <c r="AM298" i="35"/>
  <c r="AN298" i="35" s="1"/>
  <c r="AD298" i="35"/>
  <c r="AC298" i="35"/>
  <c r="AM225" i="35"/>
  <c r="AN225" i="35" s="1"/>
  <c r="AD225" i="35"/>
  <c r="AC225" i="35"/>
  <c r="AM93" i="35"/>
  <c r="AN93" i="35" s="1"/>
  <c r="AD93" i="35"/>
  <c r="AC93" i="35"/>
  <c r="AM70" i="35"/>
  <c r="AN70" i="35" s="1"/>
  <c r="AD70" i="35"/>
  <c r="AC70" i="35"/>
  <c r="AM128" i="35"/>
  <c r="AN128" i="35" s="1"/>
  <c r="AD128" i="35"/>
  <c r="AC128" i="35"/>
  <c r="AM136" i="35"/>
  <c r="AN136" i="35" s="1"/>
  <c r="AD136" i="35"/>
  <c r="AC136" i="35"/>
  <c r="AM159" i="35"/>
  <c r="AN159" i="35" s="1"/>
  <c r="AD159" i="35"/>
  <c r="AC159" i="35"/>
  <c r="AM114" i="35"/>
  <c r="AN114" i="35" s="1"/>
  <c r="AD114" i="35"/>
  <c r="AC114" i="35"/>
  <c r="AM21" i="35"/>
  <c r="AN21" i="35" s="1"/>
  <c r="AD21" i="35"/>
  <c r="AC21" i="35"/>
  <c r="AM176" i="35"/>
  <c r="AN176" i="35" s="1"/>
  <c r="AD176" i="35"/>
  <c r="AC176" i="35"/>
  <c r="AM116" i="35"/>
  <c r="AN116" i="35" s="1"/>
  <c r="AD116" i="35"/>
  <c r="AC116" i="35"/>
  <c r="AM101" i="35"/>
  <c r="AN101" i="35" s="1"/>
  <c r="AD101" i="35"/>
  <c r="AC101" i="35"/>
  <c r="AM85" i="35"/>
  <c r="AN85" i="35" s="1"/>
  <c r="AD85" i="35"/>
  <c r="AC85" i="35"/>
  <c r="AM290" i="35"/>
  <c r="AN290" i="35" s="1"/>
  <c r="AD290" i="35"/>
  <c r="AC290" i="35"/>
  <c r="AM163" i="35"/>
  <c r="AN163" i="35" s="1"/>
  <c r="AD163" i="35"/>
  <c r="AC163" i="35"/>
  <c r="AM100" i="35"/>
  <c r="AN100" i="35" s="1"/>
  <c r="AD100" i="35"/>
  <c r="AC100" i="35"/>
  <c r="AM161" i="35"/>
  <c r="AN161" i="35" s="1"/>
  <c r="AD161" i="35"/>
  <c r="AC161" i="35"/>
  <c r="AM182" i="35"/>
  <c r="AN182" i="35" s="1"/>
  <c r="AD182" i="35"/>
  <c r="AC182" i="35"/>
  <c r="AM145" i="35"/>
  <c r="AN145" i="35" s="1"/>
  <c r="AD145" i="35"/>
  <c r="AC145" i="35"/>
  <c r="AM91" i="35"/>
  <c r="AN91" i="35" s="1"/>
  <c r="AD91" i="35"/>
  <c r="AC91" i="35"/>
  <c r="AM20" i="35"/>
  <c r="AN20" i="35" s="1"/>
  <c r="AD20" i="35"/>
  <c r="AC20" i="35"/>
  <c r="AM201" i="35"/>
  <c r="AN201" i="35" s="1"/>
  <c r="AD201" i="35"/>
  <c r="AC201" i="35"/>
  <c r="AM72" i="35"/>
  <c r="AN72" i="35" s="1"/>
  <c r="AD72" i="35"/>
  <c r="AC72" i="35"/>
  <c r="AM214" i="35"/>
  <c r="AN214" i="35" s="1"/>
  <c r="AD214" i="35"/>
  <c r="AC214" i="35"/>
  <c r="AM31" i="35"/>
  <c r="AN31" i="35" s="1"/>
  <c r="AD31" i="35"/>
  <c r="AC31" i="35"/>
  <c r="AM175" i="35"/>
  <c r="AN175" i="35" s="1"/>
  <c r="AD175" i="35"/>
  <c r="AC175" i="35"/>
  <c r="AM158" i="35"/>
  <c r="AN158" i="35" s="1"/>
  <c r="AD158" i="35"/>
  <c r="AC158" i="35"/>
  <c r="AM178" i="35"/>
  <c r="AN178" i="35" s="1"/>
  <c r="AD178" i="35"/>
  <c r="AC178" i="35"/>
  <c r="AM134" i="35"/>
  <c r="AN134" i="35" s="1"/>
  <c r="AD134" i="35"/>
  <c r="AC134" i="35"/>
  <c r="AM140" i="35"/>
  <c r="AN140" i="35" s="1"/>
  <c r="AD140" i="35"/>
  <c r="AC140" i="35"/>
  <c r="AM28" i="35"/>
  <c r="AN28" i="35" s="1"/>
  <c r="AD28" i="35"/>
  <c r="AC28" i="35"/>
  <c r="AM265" i="35"/>
  <c r="AN265" i="35" s="1"/>
  <c r="AD265" i="35"/>
  <c r="AC265" i="35"/>
  <c r="AM230" i="35"/>
  <c r="AN230" i="35" s="1"/>
  <c r="AD230" i="35"/>
  <c r="AC230" i="35"/>
  <c r="AM278" i="35"/>
  <c r="AN278" i="35" s="1"/>
  <c r="AD278" i="35"/>
  <c r="AC278" i="35"/>
  <c r="AM226" i="35"/>
  <c r="AN226" i="35" s="1"/>
  <c r="AD226" i="35"/>
  <c r="AC226" i="35"/>
  <c r="AM188" i="35"/>
  <c r="AN188" i="35" s="1"/>
  <c r="AD188" i="35"/>
  <c r="AC188" i="35"/>
  <c r="AM79" i="35"/>
  <c r="AN79" i="35" s="1"/>
  <c r="AD79" i="35"/>
  <c r="AC79" i="35"/>
  <c r="AM40" i="35"/>
  <c r="AN40" i="35" s="1"/>
  <c r="AD40" i="35"/>
  <c r="AC40" i="35"/>
  <c r="AM84" i="35"/>
  <c r="AN84" i="35" s="1"/>
  <c r="AD84" i="35"/>
  <c r="AC84" i="35"/>
  <c r="AM270" i="35"/>
  <c r="AN270" i="35" s="1"/>
  <c r="AD270" i="35"/>
  <c r="AC270" i="35"/>
  <c r="AM271" i="35"/>
  <c r="AN271" i="35" s="1"/>
  <c r="AD271" i="35"/>
  <c r="AC271" i="35"/>
  <c r="AM261" i="35"/>
  <c r="AN261" i="35" s="1"/>
  <c r="AD261" i="35"/>
  <c r="AC261" i="35"/>
  <c r="AM133" i="35"/>
  <c r="AN133" i="35" s="1"/>
  <c r="AD133" i="35"/>
  <c r="AC133" i="35"/>
  <c r="AM98" i="35"/>
  <c r="AN98" i="35" s="1"/>
  <c r="AD98" i="35"/>
  <c r="AC98" i="35"/>
  <c r="AM181" i="35"/>
  <c r="AN181" i="35" s="1"/>
  <c r="AD181" i="35"/>
  <c r="AC181" i="35"/>
  <c r="AM39" i="35"/>
  <c r="AN39" i="35" s="1"/>
  <c r="AD39" i="35"/>
  <c r="AC39" i="35"/>
  <c r="AM76" i="35"/>
  <c r="AN76" i="35" s="1"/>
  <c r="AD76" i="35"/>
  <c r="AC76" i="35"/>
  <c r="AM291" i="35"/>
  <c r="AN291" i="35" s="1"/>
  <c r="AD291" i="35"/>
  <c r="AC291" i="35"/>
  <c r="AM62" i="35"/>
  <c r="AN62" i="35" s="1"/>
  <c r="AD62" i="35"/>
  <c r="AC62" i="35"/>
  <c r="AM267" i="35"/>
  <c r="AN267" i="35" s="1"/>
  <c r="AD267" i="35"/>
  <c r="AC267" i="35"/>
  <c r="AM264" i="35"/>
  <c r="AN264" i="35" s="1"/>
  <c r="AD264" i="35"/>
  <c r="AC264" i="35"/>
  <c r="AM67" i="35"/>
  <c r="AN67" i="35" s="1"/>
  <c r="AD67" i="35"/>
  <c r="AC67" i="35"/>
  <c r="AM191" i="35"/>
  <c r="AN191" i="35" s="1"/>
  <c r="AD191" i="35"/>
  <c r="AC191" i="35"/>
  <c r="AM37" i="35"/>
  <c r="AN37" i="35" s="1"/>
  <c r="AD37" i="35"/>
  <c r="AC37" i="35"/>
  <c r="AM200" i="35"/>
  <c r="AN200" i="35" s="1"/>
  <c r="AD200" i="35"/>
  <c r="AC200" i="35"/>
  <c r="AM61" i="35"/>
  <c r="AN61" i="35" s="1"/>
  <c r="AD61" i="35"/>
  <c r="AC61" i="35"/>
  <c r="AM224" i="35"/>
  <c r="AN224" i="35" s="1"/>
  <c r="AD224" i="35"/>
  <c r="AC224" i="35"/>
  <c r="AM300" i="35"/>
  <c r="AN300" i="35" s="1"/>
  <c r="AD300" i="35"/>
  <c r="AC300" i="35"/>
  <c r="AM243" i="35"/>
  <c r="AN243" i="35" s="1"/>
  <c r="AD243" i="35"/>
  <c r="AC243" i="35"/>
  <c r="AM227" i="35"/>
  <c r="AN227" i="35" s="1"/>
  <c r="AD227" i="35"/>
  <c r="AC227" i="35"/>
  <c r="AM212" i="35"/>
  <c r="AN212" i="35" s="1"/>
  <c r="AD212" i="35"/>
  <c r="AC212" i="35"/>
  <c r="AM173" i="35"/>
  <c r="AN173" i="35" s="1"/>
  <c r="AD173" i="35"/>
  <c r="AC173" i="35"/>
  <c r="AM57" i="35"/>
  <c r="AN57" i="35" s="1"/>
  <c r="AD57" i="35"/>
  <c r="AC57" i="35"/>
  <c r="AM151" i="35"/>
  <c r="AN151" i="35" s="1"/>
  <c r="AD151" i="35"/>
  <c r="AC151" i="35"/>
  <c r="AM81" i="35"/>
  <c r="AN81" i="35" s="1"/>
  <c r="AD81" i="35"/>
  <c r="AC81" i="35"/>
  <c r="AM65" i="35"/>
  <c r="AN65" i="35" s="1"/>
  <c r="AD65" i="35"/>
  <c r="AC65" i="35"/>
  <c r="AM293" i="35"/>
  <c r="AN293" i="35" s="1"/>
  <c r="AD293" i="35"/>
  <c r="AC293" i="35"/>
  <c r="AM228" i="35"/>
  <c r="AN228" i="35" s="1"/>
  <c r="AD228" i="35"/>
  <c r="AC228" i="35"/>
  <c r="AM258" i="35"/>
  <c r="AN258" i="35" s="1"/>
  <c r="AD258" i="35"/>
  <c r="AC258" i="35"/>
  <c r="AM283" i="35"/>
  <c r="AN283" i="35" s="1"/>
  <c r="AD283" i="35"/>
  <c r="AC283" i="35"/>
  <c r="AM115" i="35"/>
  <c r="AN115" i="35" s="1"/>
  <c r="AD115" i="35"/>
  <c r="AC115" i="35"/>
  <c r="AM54" i="35"/>
  <c r="AN54" i="35" s="1"/>
  <c r="AD54" i="35"/>
  <c r="AC54" i="35"/>
  <c r="AM239" i="35"/>
  <c r="AN239" i="35" s="1"/>
  <c r="AD239" i="35"/>
  <c r="AC239" i="35"/>
  <c r="AM30" i="35"/>
  <c r="AN30" i="35" s="1"/>
  <c r="AD30" i="35"/>
  <c r="AC30" i="35"/>
  <c r="AM282" i="35"/>
  <c r="AN282" i="35" s="1"/>
  <c r="AD282" i="35"/>
  <c r="AC282" i="35"/>
  <c r="AM218" i="35"/>
  <c r="AN218" i="35" s="1"/>
  <c r="AD218" i="35"/>
  <c r="AC218" i="35"/>
  <c r="AM281" i="35"/>
  <c r="AN281" i="35" s="1"/>
  <c r="AD281" i="35"/>
  <c r="AC281" i="35"/>
  <c r="AM38" i="35"/>
  <c r="AN38" i="35" s="1"/>
  <c r="AD38" i="35"/>
  <c r="AC38" i="35"/>
  <c r="AM63" i="35"/>
  <c r="AN63" i="35" s="1"/>
  <c r="AD63" i="35"/>
  <c r="AC63" i="35"/>
  <c r="AM121" i="35"/>
  <c r="AN121" i="35" s="1"/>
  <c r="AD121" i="35"/>
  <c r="AC121" i="35"/>
  <c r="AM286" i="35"/>
  <c r="AN286" i="35" s="1"/>
  <c r="AD286" i="35"/>
  <c r="AC286" i="35"/>
  <c r="AM215" i="35"/>
  <c r="AN215" i="35" s="1"/>
  <c r="AD215" i="35"/>
  <c r="AC215" i="35"/>
  <c r="AM299" i="35"/>
  <c r="AN299" i="35" s="1"/>
  <c r="AD299" i="35"/>
  <c r="AC299" i="35"/>
  <c r="AM309" i="35"/>
  <c r="AN309" i="35" s="1"/>
  <c r="AD309" i="35"/>
  <c r="AC309" i="35"/>
  <c r="AM143" i="35"/>
  <c r="AN143" i="35" s="1"/>
  <c r="AD143" i="35"/>
  <c r="AC143" i="35"/>
  <c r="AM86" i="35"/>
  <c r="AN86" i="35" s="1"/>
  <c r="AD86" i="35"/>
  <c r="AC86" i="35"/>
  <c r="AM71" i="35"/>
  <c r="AN71" i="35" s="1"/>
  <c r="AD71" i="35"/>
  <c r="AC71" i="35"/>
  <c r="AM307" i="35"/>
  <c r="AN307" i="35" s="1"/>
  <c r="AD307" i="35"/>
  <c r="AC307" i="35"/>
  <c r="AM287" i="35"/>
  <c r="AN287" i="35" s="1"/>
  <c r="AD287" i="35"/>
  <c r="AC287" i="35"/>
  <c r="AM213" i="35"/>
  <c r="AN213" i="35" s="1"/>
  <c r="AD213" i="35"/>
  <c r="AC213" i="35"/>
  <c r="AM295" i="35"/>
  <c r="AN295" i="35" s="1"/>
  <c r="AD295" i="35"/>
  <c r="AC295" i="35"/>
  <c r="AM246" i="35"/>
  <c r="AN246" i="35" s="1"/>
  <c r="AD246" i="35"/>
  <c r="AC246" i="35"/>
  <c r="AM276" i="35"/>
  <c r="AN276" i="35" s="1"/>
  <c r="AD276" i="35"/>
  <c r="AC276" i="35"/>
  <c r="AM302" i="35"/>
  <c r="AN302" i="35" s="1"/>
  <c r="AD302" i="35"/>
  <c r="AC302" i="35"/>
  <c r="AM303" i="35"/>
  <c r="AN303" i="35" s="1"/>
  <c r="AD303" i="35"/>
  <c r="AC303" i="35"/>
  <c r="AM221" i="31"/>
  <c r="AN221" i="31" s="1"/>
  <c r="AD221" i="31"/>
  <c r="AC221" i="31"/>
  <c r="AM74" i="31"/>
  <c r="AN74" i="31" s="1"/>
  <c r="AD74" i="31"/>
  <c r="AC74" i="31"/>
  <c r="AM305" i="31"/>
  <c r="AN305" i="31" s="1"/>
  <c r="AD305" i="31"/>
  <c r="AC305" i="31"/>
  <c r="AM50" i="31"/>
  <c r="AN50" i="31" s="1"/>
  <c r="AD50" i="31"/>
  <c r="AC50" i="31"/>
  <c r="AM165" i="31"/>
  <c r="AN165" i="31" s="1"/>
  <c r="AD165" i="31"/>
  <c r="AC165" i="31"/>
  <c r="AM54" i="31"/>
  <c r="AN54" i="31" s="1"/>
  <c r="AD54" i="31"/>
  <c r="AC54" i="31"/>
  <c r="AM40" i="31"/>
  <c r="AN40" i="31" s="1"/>
  <c r="AD40" i="31"/>
  <c r="AC40" i="31"/>
  <c r="AM49" i="31"/>
  <c r="AN49" i="31" s="1"/>
  <c r="AD49" i="31"/>
  <c r="AC49" i="31"/>
  <c r="AM178" i="31"/>
  <c r="AN178" i="31" s="1"/>
  <c r="AD178" i="31"/>
  <c r="AC178" i="31"/>
  <c r="AM203" i="31"/>
  <c r="AN203" i="31" s="1"/>
  <c r="AD203" i="31"/>
  <c r="AC203" i="31"/>
  <c r="AM230" i="31"/>
  <c r="AN230" i="31" s="1"/>
  <c r="AD230" i="31"/>
  <c r="AC230" i="31"/>
  <c r="AM128" i="31"/>
  <c r="AN128" i="31" s="1"/>
  <c r="AD128" i="31"/>
  <c r="AC128" i="31"/>
  <c r="AM122" i="31"/>
  <c r="AN122" i="31" s="1"/>
  <c r="AD122" i="31"/>
  <c r="AC122" i="31"/>
  <c r="AM301" i="31"/>
  <c r="AN301" i="31" s="1"/>
  <c r="AD301" i="31"/>
  <c r="AC301" i="31"/>
  <c r="AM292" i="31"/>
  <c r="AN292" i="31" s="1"/>
  <c r="AD292" i="31"/>
  <c r="AC292" i="31"/>
  <c r="AM297" i="31"/>
  <c r="AN297" i="31" s="1"/>
  <c r="AD297" i="31"/>
  <c r="AC297" i="31"/>
  <c r="AM136" i="31"/>
  <c r="AN136" i="31" s="1"/>
  <c r="AD136" i="31"/>
  <c r="AC136" i="31"/>
  <c r="AM155" i="31"/>
  <c r="AN155" i="31" s="1"/>
  <c r="AD155" i="31"/>
  <c r="AC155" i="31"/>
  <c r="AM161" i="31"/>
  <c r="AN161" i="31" s="1"/>
  <c r="AD161" i="31"/>
  <c r="AC161" i="31"/>
  <c r="AM139" i="31"/>
  <c r="AN139" i="31" s="1"/>
  <c r="AD139" i="31"/>
  <c r="AC139" i="31"/>
  <c r="AM308" i="31"/>
  <c r="AN308" i="31" s="1"/>
  <c r="AD308" i="31"/>
  <c r="AC308" i="31"/>
  <c r="AM55" i="31"/>
  <c r="AN55" i="31" s="1"/>
  <c r="AD55" i="31"/>
  <c r="AC55" i="31"/>
  <c r="AM113" i="31"/>
  <c r="AN113" i="31" s="1"/>
  <c r="AD113" i="31"/>
  <c r="AC113" i="31"/>
  <c r="AM108" i="31"/>
  <c r="AN108" i="31" s="1"/>
  <c r="AD108" i="31"/>
  <c r="AC108" i="31"/>
  <c r="AM284" i="31"/>
  <c r="AN284" i="31" s="1"/>
  <c r="AD284" i="31"/>
  <c r="AC284" i="31"/>
  <c r="AM156" i="31"/>
  <c r="AN156" i="31" s="1"/>
  <c r="AD156" i="31"/>
  <c r="AC156" i="31"/>
  <c r="AM206" i="31"/>
  <c r="AN206" i="31" s="1"/>
  <c r="AD206" i="31"/>
  <c r="AC206" i="31"/>
  <c r="AM166" i="31"/>
  <c r="AN166" i="31" s="1"/>
  <c r="AD166" i="31"/>
  <c r="AC166" i="31"/>
  <c r="AM174" i="31"/>
  <c r="AN174" i="31" s="1"/>
  <c r="AD174" i="31"/>
  <c r="AC174" i="31"/>
  <c r="AM214" i="31"/>
  <c r="AN214" i="31" s="1"/>
  <c r="AD214" i="31"/>
  <c r="AC214" i="31"/>
  <c r="AM91" i="31"/>
  <c r="AN91" i="31" s="1"/>
  <c r="AD91" i="31"/>
  <c r="AC91" i="31"/>
  <c r="AM76" i="31"/>
  <c r="AN76" i="31" s="1"/>
  <c r="AD76" i="31"/>
  <c r="AC76" i="31"/>
  <c r="AM276" i="31"/>
  <c r="AN276" i="31" s="1"/>
  <c r="AD276" i="31"/>
  <c r="AC276" i="31"/>
  <c r="AM98" i="31"/>
  <c r="AN98" i="31" s="1"/>
  <c r="AD98" i="31"/>
  <c r="AC98" i="31"/>
  <c r="AM243" i="31"/>
  <c r="AN243" i="31" s="1"/>
  <c r="AD243" i="31"/>
  <c r="AC243" i="31"/>
  <c r="AM216" i="31"/>
  <c r="AN216" i="31" s="1"/>
  <c r="AD216" i="31"/>
  <c r="AC216" i="31"/>
  <c r="AM153" i="31"/>
  <c r="AN153" i="31" s="1"/>
  <c r="AD153" i="31"/>
  <c r="AC153" i="31"/>
  <c r="AM228" i="31"/>
  <c r="AN228" i="31" s="1"/>
  <c r="AD228" i="31"/>
  <c r="AC228" i="31"/>
  <c r="AM280" i="31"/>
  <c r="AN280" i="31" s="1"/>
  <c r="AD280" i="31"/>
  <c r="AC280" i="31"/>
  <c r="AM240" i="31"/>
  <c r="AN240" i="31" s="1"/>
  <c r="AD240" i="31"/>
  <c r="AC240" i="31"/>
  <c r="AM200" i="31"/>
  <c r="AN200" i="31" s="1"/>
  <c r="AD200" i="31"/>
  <c r="AC200" i="31"/>
  <c r="AM217" i="31"/>
  <c r="AN217" i="31" s="1"/>
  <c r="AD217" i="31"/>
  <c r="AC217" i="31"/>
  <c r="AM110" i="31"/>
  <c r="AN110" i="31" s="1"/>
  <c r="AD110" i="31"/>
  <c r="AC110" i="31"/>
  <c r="AM186" i="31"/>
  <c r="AN186" i="31" s="1"/>
  <c r="AD186" i="31"/>
  <c r="AC186" i="31"/>
  <c r="AM83" i="31"/>
  <c r="AN83" i="31" s="1"/>
  <c r="AD83" i="31"/>
  <c r="AC83" i="31"/>
  <c r="AM170" i="31"/>
  <c r="AN170" i="31" s="1"/>
  <c r="AD170" i="31"/>
  <c r="AC170" i="31"/>
  <c r="AM300" i="31"/>
  <c r="AN300" i="31" s="1"/>
  <c r="AD300" i="31"/>
  <c r="AC300" i="31"/>
  <c r="AM75" i="31"/>
  <c r="AN75" i="31" s="1"/>
  <c r="AD75" i="31"/>
  <c r="AC75" i="31"/>
  <c r="AM223" i="31"/>
  <c r="AN223" i="31" s="1"/>
  <c r="AD223" i="31"/>
  <c r="AC223" i="31"/>
  <c r="AM211" i="31"/>
  <c r="AN211" i="31" s="1"/>
  <c r="AD211" i="31"/>
  <c r="AC211" i="31"/>
  <c r="AM154" i="31"/>
  <c r="AN154" i="31" s="1"/>
  <c r="AD154" i="31"/>
  <c r="AC154" i="31"/>
  <c r="AM79" i="31"/>
  <c r="AN79" i="31" s="1"/>
  <c r="AD79" i="31"/>
  <c r="AC79" i="31"/>
  <c r="AM296" i="31"/>
  <c r="AN296" i="31" s="1"/>
  <c r="AD296" i="31"/>
  <c r="AC296" i="31"/>
  <c r="AM121" i="31"/>
  <c r="AN121" i="31" s="1"/>
  <c r="AD121" i="31"/>
  <c r="AC121" i="31"/>
  <c r="AM262" i="31"/>
  <c r="AN262" i="31" s="1"/>
  <c r="AD262" i="31"/>
  <c r="AC262" i="31"/>
  <c r="AM81" i="31"/>
  <c r="AN81" i="31" s="1"/>
  <c r="AD81" i="31"/>
  <c r="AC81" i="31"/>
  <c r="AM26" i="31"/>
  <c r="AN26" i="31" s="1"/>
  <c r="AD26" i="31"/>
  <c r="AC26" i="31"/>
  <c r="AM70" i="31"/>
  <c r="AN70" i="31" s="1"/>
  <c r="AD70" i="31"/>
  <c r="AC70" i="31"/>
  <c r="AM43" i="31"/>
  <c r="AN43" i="31" s="1"/>
  <c r="AD43" i="31"/>
  <c r="AC43" i="31"/>
  <c r="AM41" i="31"/>
  <c r="AN41" i="31" s="1"/>
  <c r="AD41" i="31"/>
  <c r="AC41" i="31"/>
  <c r="AM191" i="31"/>
  <c r="AN191" i="31" s="1"/>
  <c r="AD191" i="31"/>
  <c r="AC191" i="31"/>
  <c r="AM180" i="31"/>
  <c r="AN180" i="31" s="1"/>
  <c r="AD180" i="31"/>
  <c r="AC180" i="31"/>
  <c r="AM38" i="31"/>
  <c r="AN38" i="31" s="1"/>
  <c r="AD38" i="31"/>
  <c r="AC38" i="31"/>
  <c r="AM130" i="31"/>
  <c r="AN130" i="31" s="1"/>
  <c r="AD130" i="31"/>
  <c r="AC130" i="31"/>
  <c r="AM117" i="31"/>
  <c r="AN117" i="31" s="1"/>
  <c r="AD117" i="31"/>
  <c r="AC117" i="31"/>
  <c r="AM225" i="31"/>
  <c r="AN225" i="31" s="1"/>
  <c r="AD225" i="31"/>
  <c r="AC225" i="31"/>
  <c r="AM78" i="31"/>
  <c r="AN78" i="31" s="1"/>
  <c r="AD78" i="31"/>
  <c r="AC78" i="31"/>
  <c r="AM279" i="31"/>
  <c r="AN279" i="31" s="1"/>
  <c r="AD279" i="31"/>
  <c r="AC279" i="31"/>
  <c r="AM247" i="31"/>
  <c r="AN247" i="31" s="1"/>
  <c r="AD247" i="31"/>
  <c r="AC247" i="31"/>
  <c r="AM163" i="31"/>
  <c r="AN163" i="31" s="1"/>
  <c r="AD163" i="31"/>
  <c r="AC163" i="31"/>
  <c r="AM23" i="31"/>
  <c r="AN23" i="31" s="1"/>
  <c r="AD23" i="31"/>
  <c r="AC23" i="31"/>
  <c r="AM22" i="31"/>
  <c r="AN22" i="31" s="1"/>
  <c r="AD22" i="31"/>
  <c r="AC22" i="31"/>
  <c r="AM293" i="31"/>
  <c r="AN293" i="31" s="1"/>
  <c r="AD293" i="31"/>
  <c r="AC293" i="31"/>
  <c r="AM90" i="31"/>
  <c r="AN90" i="31" s="1"/>
  <c r="AD90" i="31"/>
  <c r="AC90" i="31"/>
  <c r="AM162" i="31"/>
  <c r="AN162" i="31" s="1"/>
  <c r="AD162" i="31"/>
  <c r="AC162" i="31"/>
  <c r="AM48" i="31"/>
  <c r="AN48" i="31" s="1"/>
  <c r="AD48" i="31"/>
  <c r="AC48" i="31"/>
  <c r="AM306" i="31"/>
  <c r="AN306" i="31" s="1"/>
  <c r="AD306" i="31"/>
  <c r="AC306" i="31"/>
  <c r="AM310" i="31"/>
  <c r="AN310" i="31" s="1"/>
  <c r="AD310" i="31"/>
  <c r="AC310" i="31"/>
  <c r="AM125" i="31"/>
  <c r="AN125" i="31" s="1"/>
  <c r="AD125" i="31"/>
  <c r="AC125" i="31"/>
  <c r="AM291" i="31"/>
  <c r="AN291" i="31" s="1"/>
  <c r="AD291" i="31"/>
  <c r="AC291" i="31"/>
  <c r="AM112" i="31"/>
  <c r="AN112" i="31" s="1"/>
  <c r="AD112" i="31"/>
  <c r="AC112" i="31"/>
  <c r="AM47" i="31"/>
  <c r="AN47" i="31" s="1"/>
  <c r="AD47" i="31"/>
  <c r="AC47" i="31"/>
  <c r="AM56" i="31"/>
  <c r="AN56" i="31" s="1"/>
  <c r="AD56" i="31"/>
  <c r="AC56" i="31"/>
  <c r="AM242" i="31"/>
  <c r="AN242" i="31" s="1"/>
  <c r="AD242" i="31"/>
  <c r="AC242" i="31"/>
  <c r="AM167" i="31"/>
  <c r="AN167" i="31" s="1"/>
  <c r="AD167" i="31"/>
  <c r="AC167" i="31"/>
  <c r="AM198" i="31"/>
  <c r="AN198" i="31" s="1"/>
  <c r="AD198" i="31"/>
  <c r="AC198" i="31"/>
  <c r="AM272" i="31"/>
  <c r="AN272" i="31" s="1"/>
  <c r="AD272" i="31"/>
  <c r="AC272" i="31"/>
  <c r="AM120" i="31"/>
  <c r="AN120" i="31" s="1"/>
  <c r="AD120" i="31"/>
  <c r="AC120" i="31"/>
  <c r="AM68" i="31"/>
  <c r="AN68" i="31" s="1"/>
  <c r="AD68" i="31"/>
  <c r="AC68" i="31"/>
  <c r="AM102" i="31"/>
  <c r="AN102" i="31" s="1"/>
  <c r="AD102" i="31"/>
  <c r="AC102" i="31"/>
  <c r="AM119" i="31"/>
  <c r="AN119" i="31" s="1"/>
  <c r="AD119" i="31"/>
  <c r="AC119" i="31"/>
  <c r="AM171" i="31"/>
  <c r="AN171" i="31" s="1"/>
  <c r="AD171" i="31"/>
  <c r="AC171" i="31"/>
  <c r="AM45" i="31"/>
  <c r="AN45" i="31" s="1"/>
  <c r="AD45" i="31"/>
  <c r="AC45" i="31"/>
  <c r="AM248" i="31"/>
  <c r="AN248" i="31" s="1"/>
  <c r="AD248" i="31"/>
  <c r="AC248" i="31"/>
  <c r="AM304" i="31"/>
  <c r="AN304" i="31" s="1"/>
  <c r="AD304" i="31"/>
  <c r="AC304" i="31"/>
  <c r="AM303" i="31"/>
  <c r="AN303" i="31" s="1"/>
  <c r="AD303" i="31"/>
  <c r="AC303" i="31"/>
  <c r="AM24" i="31"/>
  <c r="AN24" i="31" s="1"/>
  <c r="AD24" i="31"/>
  <c r="AC24" i="31"/>
  <c r="AM309" i="31"/>
  <c r="AN309" i="31" s="1"/>
  <c r="AD309" i="31"/>
  <c r="AC309" i="31"/>
  <c r="AM140" i="31"/>
  <c r="AN140" i="31" s="1"/>
  <c r="AD140" i="31"/>
  <c r="AC140" i="31"/>
  <c r="AM175" i="31"/>
  <c r="AN175" i="31" s="1"/>
  <c r="AD175" i="31"/>
  <c r="AC175" i="31"/>
  <c r="AM71" i="31"/>
  <c r="AN71" i="31" s="1"/>
  <c r="AD71" i="31"/>
  <c r="AC71" i="31"/>
  <c r="AM208" i="31"/>
  <c r="AN208" i="31" s="1"/>
  <c r="AD208" i="31"/>
  <c r="AC208" i="31"/>
  <c r="AM185" i="31"/>
  <c r="AN185" i="31" s="1"/>
  <c r="AD185" i="31"/>
  <c r="AC185" i="31"/>
  <c r="AM299" i="31"/>
  <c r="AN299" i="31" s="1"/>
  <c r="AD299" i="31"/>
  <c r="AC299" i="31"/>
  <c r="AM21" i="31"/>
  <c r="AN21" i="31" s="1"/>
  <c r="AD21" i="31"/>
  <c r="AC21" i="31"/>
  <c r="AM269" i="31"/>
  <c r="AN269" i="31" s="1"/>
  <c r="AD269" i="31"/>
  <c r="AC269" i="31"/>
  <c r="AM146" i="31"/>
  <c r="AN146" i="31" s="1"/>
  <c r="AD146" i="31"/>
  <c r="AC146" i="31"/>
  <c r="AM59" i="31"/>
  <c r="AN59" i="31" s="1"/>
  <c r="AD59" i="31"/>
  <c r="AC59" i="31"/>
  <c r="AM287" i="31"/>
  <c r="AN287" i="31" s="1"/>
  <c r="AD287" i="31"/>
  <c r="AC287" i="31"/>
  <c r="AM265" i="31"/>
  <c r="AN265" i="31" s="1"/>
  <c r="AD265" i="31"/>
  <c r="AC265" i="31"/>
  <c r="AM258" i="31"/>
  <c r="AN258" i="31" s="1"/>
  <c r="AD258" i="31"/>
  <c r="AC258" i="31"/>
  <c r="AM207" i="31"/>
  <c r="AN207" i="31" s="1"/>
  <c r="AD207" i="31"/>
  <c r="AC207" i="31"/>
  <c r="AM85" i="31"/>
  <c r="AN85" i="31" s="1"/>
  <c r="AD85" i="31"/>
  <c r="AC85" i="31"/>
  <c r="AM31" i="31"/>
  <c r="AN31" i="31" s="1"/>
  <c r="AD31" i="31"/>
  <c r="AC31" i="31"/>
  <c r="AM234" i="31"/>
  <c r="AN234" i="31" s="1"/>
  <c r="AD234" i="31"/>
  <c r="AC234" i="31"/>
  <c r="AM105" i="31"/>
  <c r="AN105" i="31" s="1"/>
  <c r="AD105" i="31"/>
  <c r="AC105" i="31"/>
  <c r="AM275" i="31"/>
  <c r="AN275" i="31" s="1"/>
  <c r="AD275" i="31"/>
  <c r="AC275" i="31"/>
  <c r="AM100" i="31"/>
  <c r="AN100" i="31" s="1"/>
  <c r="AD100" i="31"/>
  <c r="AC100" i="31"/>
  <c r="AM264" i="31"/>
  <c r="AN264" i="31" s="1"/>
  <c r="AD264" i="31"/>
  <c r="AC264" i="31"/>
  <c r="AM215" i="31"/>
  <c r="AN215" i="31" s="1"/>
  <c r="AD215" i="31"/>
  <c r="AC215" i="31"/>
  <c r="AM271" i="31"/>
  <c r="AN271" i="31" s="1"/>
  <c r="AD271" i="31"/>
  <c r="AC271" i="31"/>
  <c r="AM93" i="31"/>
  <c r="AN93" i="31" s="1"/>
  <c r="AD93" i="31"/>
  <c r="AC93" i="31"/>
  <c r="AM238" i="31"/>
  <c r="AN238" i="31" s="1"/>
  <c r="AD238" i="31"/>
  <c r="AC238" i="31"/>
  <c r="AM134" i="31"/>
  <c r="AN134" i="31" s="1"/>
  <c r="AD134" i="31"/>
  <c r="AC134" i="31"/>
  <c r="AM46" i="31"/>
  <c r="AN46" i="31" s="1"/>
  <c r="AD46" i="31"/>
  <c r="AC46" i="31"/>
  <c r="AM129" i="31"/>
  <c r="AN129" i="31" s="1"/>
  <c r="AD129" i="31"/>
  <c r="AC129" i="31"/>
  <c r="AM266" i="31"/>
  <c r="AN266" i="31" s="1"/>
  <c r="AD266" i="31"/>
  <c r="AC266" i="31"/>
  <c r="AM84" i="31"/>
  <c r="AN84" i="31" s="1"/>
  <c r="AD84" i="31"/>
  <c r="AC84" i="31"/>
  <c r="AM148" i="31"/>
  <c r="AN148" i="31" s="1"/>
  <c r="AD148" i="31"/>
  <c r="AC148" i="31"/>
  <c r="AM169" i="31"/>
  <c r="AN169" i="31" s="1"/>
  <c r="AD169" i="31"/>
  <c r="AC169" i="31"/>
  <c r="AM270" i="31"/>
  <c r="AN270" i="31" s="1"/>
  <c r="AD270" i="31"/>
  <c r="AC270" i="31"/>
  <c r="AM222" i="31"/>
  <c r="AN222" i="31" s="1"/>
  <c r="AD222" i="31"/>
  <c r="AC222" i="31"/>
  <c r="AM179" i="31"/>
  <c r="AN179" i="31" s="1"/>
  <c r="AD179" i="31"/>
  <c r="AC179" i="31"/>
  <c r="AM245" i="31"/>
  <c r="AN245" i="31" s="1"/>
  <c r="AD245" i="31"/>
  <c r="AC245" i="31"/>
  <c r="AM104" i="31"/>
  <c r="AN104" i="31" s="1"/>
  <c r="AD104" i="31"/>
  <c r="AC104" i="31"/>
  <c r="AM160" i="31"/>
  <c r="AN160" i="31" s="1"/>
  <c r="AD160" i="31"/>
  <c r="AC160" i="31"/>
  <c r="AM101" i="31"/>
  <c r="AN101" i="31" s="1"/>
  <c r="AD101" i="31"/>
  <c r="AC101" i="31"/>
  <c r="AM149" i="31"/>
  <c r="AN149" i="31" s="1"/>
  <c r="AD149" i="31"/>
  <c r="AC149" i="31"/>
  <c r="AM267" i="31"/>
  <c r="AN267" i="31" s="1"/>
  <c r="AD267" i="31"/>
  <c r="AC267" i="31"/>
  <c r="AM109" i="31"/>
  <c r="AN109" i="31" s="1"/>
  <c r="AD109" i="31"/>
  <c r="AC109" i="31"/>
  <c r="AM131" i="31"/>
  <c r="AN131" i="31" s="1"/>
  <c r="AD131" i="31"/>
  <c r="AC131" i="31"/>
  <c r="AM233" i="31"/>
  <c r="AN233" i="31" s="1"/>
  <c r="AD233" i="31"/>
  <c r="AC233" i="31"/>
  <c r="AM72" i="31"/>
  <c r="AN72" i="31" s="1"/>
  <c r="AD72" i="31"/>
  <c r="AC72" i="31"/>
  <c r="AM236" i="31"/>
  <c r="AN236" i="31" s="1"/>
  <c r="AD236" i="31"/>
  <c r="AC236" i="31"/>
  <c r="AM145" i="31"/>
  <c r="AN145" i="31" s="1"/>
  <c r="AD145" i="31"/>
  <c r="AC145" i="31"/>
  <c r="AM133" i="31"/>
  <c r="AN133" i="31" s="1"/>
  <c r="AD133" i="31"/>
  <c r="AC133" i="31"/>
  <c r="AM52" i="31"/>
  <c r="AN52" i="31" s="1"/>
  <c r="AD52" i="31"/>
  <c r="AC52" i="31"/>
  <c r="AM158" i="31"/>
  <c r="AN158" i="31" s="1"/>
  <c r="AD158" i="31"/>
  <c r="AC158" i="31"/>
  <c r="AM168" i="31"/>
  <c r="AN168" i="31" s="1"/>
  <c r="AD168" i="31"/>
  <c r="AC168" i="31"/>
  <c r="AM237" i="31"/>
  <c r="AN237" i="31" s="1"/>
  <c r="AD237" i="31"/>
  <c r="AC237" i="31"/>
  <c r="AM268" i="31"/>
  <c r="AN268" i="31" s="1"/>
  <c r="AD268" i="31"/>
  <c r="AC268" i="31"/>
  <c r="AM181" i="31"/>
  <c r="AN181" i="31" s="1"/>
  <c r="AD181" i="31"/>
  <c r="AC181" i="31"/>
  <c r="AM194" i="31"/>
  <c r="AN194" i="31" s="1"/>
  <c r="AD194" i="31"/>
  <c r="AC194" i="31"/>
  <c r="AM290" i="31"/>
  <c r="AN290" i="31" s="1"/>
  <c r="AD290" i="31"/>
  <c r="AC290" i="31"/>
  <c r="AM33" i="31"/>
  <c r="AN33" i="31" s="1"/>
  <c r="AD33" i="31"/>
  <c r="AC33" i="31"/>
  <c r="AM30" i="31"/>
  <c r="AN30" i="31" s="1"/>
  <c r="AD30" i="31"/>
  <c r="AC30" i="31"/>
  <c r="AM95" i="31"/>
  <c r="AN95" i="31" s="1"/>
  <c r="AD95" i="31"/>
  <c r="AC95" i="31"/>
  <c r="AM205" i="31"/>
  <c r="AN205" i="31" s="1"/>
  <c r="AD205" i="31"/>
  <c r="AC205" i="31"/>
  <c r="AM218" i="31"/>
  <c r="AN218" i="31" s="1"/>
  <c r="AD218" i="31"/>
  <c r="AC218" i="31"/>
  <c r="AM124" i="31"/>
  <c r="AN124" i="31" s="1"/>
  <c r="AD124" i="31"/>
  <c r="AC124" i="31"/>
  <c r="AM96" i="31"/>
  <c r="AN96" i="31" s="1"/>
  <c r="AD96" i="31"/>
  <c r="AC96" i="31"/>
  <c r="AM114" i="31"/>
  <c r="AN114" i="31" s="1"/>
  <c r="AD114" i="31"/>
  <c r="AC114" i="31"/>
  <c r="AM141" i="31"/>
  <c r="AN141" i="31" s="1"/>
  <c r="AD141" i="31"/>
  <c r="AC141" i="31"/>
  <c r="AM67" i="31"/>
  <c r="AN67" i="31" s="1"/>
  <c r="AD67" i="31"/>
  <c r="AC67" i="31"/>
  <c r="AM123" i="31"/>
  <c r="AN123" i="31" s="1"/>
  <c r="AD123" i="31"/>
  <c r="AC123" i="31"/>
  <c r="AM111" i="31"/>
  <c r="AN111" i="31" s="1"/>
  <c r="AD111" i="31"/>
  <c r="AC111" i="31"/>
  <c r="AM88" i="31"/>
  <c r="AN88" i="31" s="1"/>
  <c r="AD88" i="31"/>
  <c r="AC88" i="31"/>
  <c r="AM189" i="31"/>
  <c r="AN189" i="31" s="1"/>
  <c r="AD189" i="31"/>
  <c r="AC189" i="31"/>
  <c r="AM51" i="31"/>
  <c r="AN51" i="31" s="1"/>
  <c r="AD51" i="31"/>
  <c r="AC51" i="31"/>
  <c r="AM182" i="31"/>
  <c r="AN182" i="31" s="1"/>
  <c r="AD182" i="31"/>
  <c r="AC182" i="31"/>
  <c r="AM202" i="31"/>
  <c r="AN202" i="31" s="1"/>
  <c r="AD202" i="31"/>
  <c r="AC202" i="31"/>
  <c r="AM106" i="31"/>
  <c r="AN106" i="31" s="1"/>
  <c r="AD106" i="31"/>
  <c r="AC106" i="31"/>
  <c r="AM188" i="31"/>
  <c r="AN188" i="31" s="1"/>
  <c r="AD188" i="31"/>
  <c r="AC188" i="31"/>
  <c r="AM286" i="31"/>
  <c r="AN286" i="31" s="1"/>
  <c r="AD286" i="31"/>
  <c r="AC286" i="31"/>
  <c r="AM227" i="31"/>
  <c r="AN227" i="31" s="1"/>
  <c r="AD227" i="31"/>
  <c r="AC227" i="31"/>
  <c r="AM226" i="31"/>
  <c r="AN226" i="31" s="1"/>
  <c r="AD226" i="31"/>
  <c r="AC226" i="31"/>
  <c r="AM282" i="31"/>
  <c r="AN282" i="31" s="1"/>
  <c r="AD282" i="31"/>
  <c r="AC282" i="31"/>
  <c r="AM29" i="31"/>
  <c r="AN29" i="31" s="1"/>
  <c r="AD29" i="31"/>
  <c r="AC29" i="31"/>
  <c r="AM250" i="31"/>
  <c r="AN250" i="31" s="1"/>
  <c r="AD250" i="31"/>
  <c r="AC250" i="31"/>
  <c r="AM58" i="31"/>
  <c r="AN58" i="31" s="1"/>
  <c r="AD58" i="31"/>
  <c r="AC58" i="31"/>
  <c r="AM69" i="31"/>
  <c r="AN69" i="31" s="1"/>
  <c r="AD69" i="31"/>
  <c r="AC69" i="31"/>
  <c r="AM53" i="31"/>
  <c r="AN53" i="31" s="1"/>
  <c r="AD53" i="31"/>
  <c r="AC53" i="31"/>
  <c r="AM152" i="31"/>
  <c r="AN152" i="31" s="1"/>
  <c r="AD152" i="31"/>
  <c r="AC152" i="31"/>
  <c r="AM253" i="31"/>
  <c r="AN253" i="31" s="1"/>
  <c r="AD253" i="31"/>
  <c r="AC253" i="31"/>
  <c r="AM115" i="31"/>
  <c r="AN115" i="31" s="1"/>
  <c r="AD115" i="31"/>
  <c r="AC115" i="31"/>
  <c r="AM137" i="31"/>
  <c r="AN137" i="31" s="1"/>
  <c r="AD137" i="31"/>
  <c r="AC137" i="31"/>
  <c r="AM259" i="31"/>
  <c r="AN259" i="31" s="1"/>
  <c r="AD259" i="31"/>
  <c r="AC259" i="31"/>
  <c r="AM212" i="31"/>
  <c r="AN212" i="31" s="1"/>
  <c r="AD212" i="31"/>
  <c r="AC212" i="31"/>
  <c r="AM273" i="31"/>
  <c r="AN273" i="31" s="1"/>
  <c r="AD273" i="31"/>
  <c r="AC273" i="31"/>
  <c r="AM92" i="31"/>
  <c r="AN92" i="31" s="1"/>
  <c r="AD92" i="31"/>
  <c r="AC92" i="31"/>
  <c r="AM187" i="31"/>
  <c r="AN187" i="31" s="1"/>
  <c r="AD187" i="31"/>
  <c r="AC187" i="31"/>
  <c r="AM143" i="31"/>
  <c r="AN143" i="31" s="1"/>
  <c r="AD143" i="31"/>
  <c r="AC143" i="31"/>
  <c r="AM190" i="31"/>
  <c r="AN190" i="31" s="1"/>
  <c r="AD190" i="31"/>
  <c r="AC190" i="31"/>
  <c r="AM252" i="31"/>
  <c r="AN252" i="31" s="1"/>
  <c r="AD252" i="31"/>
  <c r="AC252" i="31"/>
  <c r="AM195" i="31"/>
  <c r="AN195" i="31" s="1"/>
  <c r="AD195" i="31"/>
  <c r="AC195" i="31"/>
  <c r="AM89" i="31"/>
  <c r="AN89" i="31" s="1"/>
  <c r="AD89" i="31"/>
  <c r="AC89" i="31"/>
  <c r="AM281" i="31"/>
  <c r="AN281" i="31" s="1"/>
  <c r="AD281" i="31"/>
  <c r="AC281" i="31"/>
  <c r="AM60" i="31"/>
  <c r="AN60" i="31" s="1"/>
  <c r="AD60" i="31"/>
  <c r="AC60" i="31"/>
  <c r="AM263" i="31"/>
  <c r="AN263" i="31" s="1"/>
  <c r="AD263" i="31"/>
  <c r="AC263" i="31"/>
  <c r="AM144" i="31"/>
  <c r="AN144" i="31" s="1"/>
  <c r="AD144" i="31"/>
  <c r="AC144" i="31"/>
  <c r="AM142" i="31"/>
  <c r="AN142" i="31" s="1"/>
  <c r="AD142" i="31"/>
  <c r="AC142" i="31"/>
  <c r="AM213" i="31"/>
  <c r="AN213" i="31" s="1"/>
  <c r="AD213" i="31"/>
  <c r="AC213" i="31"/>
  <c r="AM80" i="31"/>
  <c r="AN80" i="31" s="1"/>
  <c r="AD80" i="31"/>
  <c r="AC80" i="31"/>
  <c r="AM177" i="31"/>
  <c r="AN177" i="31" s="1"/>
  <c r="AD177" i="31"/>
  <c r="AC177" i="31"/>
  <c r="AM103" i="31"/>
  <c r="AN103" i="31" s="1"/>
  <c r="AD103" i="31"/>
  <c r="AC103" i="31"/>
  <c r="AM87" i="31"/>
  <c r="AN87" i="31" s="1"/>
  <c r="AD87" i="31"/>
  <c r="AC87" i="31"/>
  <c r="AM77" i="31"/>
  <c r="AN77" i="31" s="1"/>
  <c r="AD77" i="31"/>
  <c r="AC77" i="31"/>
  <c r="AM219" i="31"/>
  <c r="AN219" i="31" s="1"/>
  <c r="AD219" i="31"/>
  <c r="AC219" i="31"/>
  <c r="AM138" i="31"/>
  <c r="AN138" i="31" s="1"/>
  <c r="AD138" i="31"/>
  <c r="AC138" i="31"/>
  <c r="AM256" i="31"/>
  <c r="AN256" i="31" s="1"/>
  <c r="AD256" i="31"/>
  <c r="AC256" i="31"/>
  <c r="AM36" i="31"/>
  <c r="AN36" i="31" s="1"/>
  <c r="AD36" i="31"/>
  <c r="AC36" i="31"/>
  <c r="AM260" i="31"/>
  <c r="AN260" i="31" s="1"/>
  <c r="AD260" i="31"/>
  <c r="AC260" i="31"/>
  <c r="AM151" i="31"/>
  <c r="AN151" i="31" s="1"/>
  <c r="AD151" i="31"/>
  <c r="AC151" i="31"/>
  <c r="AM37" i="31"/>
  <c r="AN37" i="31" s="1"/>
  <c r="AD37" i="31"/>
  <c r="AC37" i="31"/>
  <c r="AM235" i="31"/>
  <c r="AN235" i="31" s="1"/>
  <c r="AD235" i="31"/>
  <c r="AC235" i="31"/>
  <c r="AM127" i="31"/>
  <c r="AN127" i="31" s="1"/>
  <c r="AD127" i="31"/>
  <c r="AC127" i="31"/>
  <c r="AM66" i="31"/>
  <c r="AN66" i="31" s="1"/>
  <c r="AD66" i="31"/>
  <c r="AC66" i="31"/>
  <c r="AM32" i="31"/>
  <c r="AN32" i="31" s="1"/>
  <c r="AD32" i="31"/>
  <c r="AC32" i="31"/>
  <c r="AM132" i="31"/>
  <c r="AN132" i="31" s="1"/>
  <c r="AD132" i="31"/>
  <c r="AC132" i="31"/>
  <c r="AM34" i="31"/>
  <c r="AN34" i="31" s="1"/>
  <c r="AD34" i="31"/>
  <c r="AC34" i="31"/>
  <c r="AM42" i="31"/>
  <c r="AN42" i="31" s="1"/>
  <c r="AD42" i="31"/>
  <c r="AC42" i="31"/>
  <c r="AM82" i="31"/>
  <c r="AN82" i="31" s="1"/>
  <c r="AD82" i="31"/>
  <c r="AC82" i="31"/>
  <c r="AM35" i="31"/>
  <c r="AN35" i="31" s="1"/>
  <c r="AD35" i="31"/>
  <c r="AC35" i="31"/>
  <c r="AM157" i="31"/>
  <c r="AN157" i="31" s="1"/>
  <c r="AD157" i="31"/>
  <c r="AC157" i="31"/>
  <c r="AM176" i="31"/>
  <c r="AN176" i="31" s="1"/>
  <c r="AD176" i="31"/>
  <c r="AC176" i="31"/>
  <c r="AM261" i="31"/>
  <c r="AN261" i="31" s="1"/>
  <c r="AD261" i="31"/>
  <c r="AC261" i="31"/>
  <c r="AM86" i="31"/>
  <c r="AN86" i="31" s="1"/>
  <c r="AD86" i="31"/>
  <c r="AC86" i="31"/>
  <c r="AM193" i="31"/>
  <c r="AN193" i="31" s="1"/>
  <c r="AD193" i="31"/>
  <c r="AC193" i="31"/>
  <c r="AM73" i="31"/>
  <c r="AN73" i="31" s="1"/>
  <c r="AD73" i="31"/>
  <c r="AC73" i="31"/>
  <c r="AM224" i="31"/>
  <c r="AN224" i="31" s="1"/>
  <c r="AD224" i="31"/>
  <c r="AC224" i="31"/>
  <c r="AM62" i="31"/>
  <c r="AN62" i="31" s="1"/>
  <c r="AD62" i="31"/>
  <c r="AC62" i="31"/>
  <c r="AM164" i="31"/>
  <c r="AN164" i="31" s="1"/>
  <c r="AD164" i="31"/>
  <c r="AC164" i="31"/>
  <c r="AM184" i="31"/>
  <c r="AN184" i="31" s="1"/>
  <c r="AD184" i="31"/>
  <c r="AC184" i="31"/>
  <c r="AM159" i="31"/>
  <c r="AN159" i="31" s="1"/>
  <c r="AD159" i="31"/>
  <c r="AC159" i="31"/>
  <c r="AM107" i="31"/>
  <c r="AN107" i="31" s="1"/>
  <c r="AD107" i="31"/>
  <c r="AC107" i="31"/>
  <c r="AM209" i="31"/>
  <c r="AN209" i="31" s="1"/>
  <c r="AD209" i="31"/>
  <c r="AC209" i="31"/>
  <c r="AM210" i="31"/>
  <c r="AN210" i="31" s="1"/>
  <c r="AD210" i="31"/>
  <c r="AC210" i="31"/>
  <c r="AM183" i="31"/>
  <c r="AN183" i="31" s="1"/>
  <c r="AD183" i="31"/>
  <c r="AC183" i="31"/>
  <c r="AM150" i="31"/>
  <c r="AN150" i="31" s="1"/>
  <c r="AD150" i="31"/>
  <c r="AC150" i="31"/>
  <c r="AM99" i="31"/>
  <c r="AN99" i="31" s="1"/>
  <c r="AD99" i="31"/>
  <c r="AC99" i="31"/>
  <c r="AM288" i="31"/>
  <c r="AN288" i="31" s="1"/>
  <c r="AD288" i="31"/>
  <c r="AC288" i="31"/>
  <c r="AM61" i="31"/>
  <c r="AN61" i="31" s="1"/>
  <c r="AD61" i="31"/>
  <c r="AC61" i="31"/>
  <c r="AM255" i="31"/>
  <c r="AN255" i="31" s="1"/>
  <c r="AD255" i="31"/>
  <c r="AC255" i="31"/>
  <c r="AM257" i="31"/>
  <c r="AN257" i="31" s="1"/>
  <c r="AD257" i="31"/>
  <c r="AC257" i="31"/>
  <c r="AM126" i="31"/>
  <c r="AN126" i="31" s="1"/>
  <c r="AD126" i="31"/>
  <c r="AC126" i="31"/>
  <c r="AM201" i="31"/>
  <c r="AN201" i="31" s="1"/>
  <c r="AD201" i="31"/>
  <c r="AC201" i="31"/>
  <c r="AM192" i="31"/>
  <c r="AN192" i="31" s="1"/>
  <c r="AD192" i="31"/>
  <c r="AC192" i="31"/>
  <c r="AM285" i="31"/>
  <c r="AN285" i="31" s="1"/>
  <c r="AD285" i="31"/>
  <c r="AC285" i="31"/>
  <c r="AM97" i="31"/>
  <c r="AN97" i="31" s="1"/>
  <c r="AD97" i="31"/>
  <c r="AC97" i="31"/>
  <c r="AM94" i="31"/>
  <c r="AN94" i="31" s="1"/>
  <c r="AD94" i="31"/>
  <c r="AC94" i="31"/>
  <c r="AM199" i="31"/>
  <c r="AN199" i="31" s="1"/>
  <c r="AD199" i="31"/>
  <c r="AC199" i="31"/>
  <c r="AM229" i="31"/>
  <c r="AN229" i="31" s="1"/>
  <c r="AD229" i="31"/>
  <c r="AC229" i="31"/>
  <c r="AM57" i="31"/>
  <c r="AN57" i="31" s="1"/>
  <c r="AD57" i="31"/>
  <c r="AC57" i="31"/>
  <c r="AM289" i="31"/>
  <c r="AN289" i="31" s="1"/>
  <c r="AD289" i="31"/>
  <c r="AC289" i="31"/>
  <c r="AM135" i="31"/>
  <c r="AN135" i="31" s="1"/>
  <c r="AD135" i="31"/>
  <c r="AC135" i="31"/>
  <c r="AM64" i="31"/>
  <c r="AN64" i="31" s="1"/>
  <c r="AD64" i="31"/>
  <c r="AC64" i="31"/>
  <c r="AM25" i="31"/>
  <c r="AN25" i="31" s="1"/>
  <c r="AD25" i="31"/>
  <c r="AC25" i="31"/>
  <c r="AM251" i="31"/>
  <c r="AN251" i="31" s="1"/>
  <c r="AD251" i="31"/>
  <c r="AC251" i="31"/>
  <c r="AM278" i="31"/>
  <c r="AN278" i="31" s="1"/>
  <c r="AD278" i="31"/>
  <c r="AC278" i="31"/>
  <c r="AM241" i="31"/>
  <c r="AN241" i="31" s="1"/>
  <c r="AD241" i="31"/>
  <c r="AC241" i="31"/>
  <c r="AM27" i="31"/>
  <c r="AN27" i="31" s="1"/>
  <c r="AD27" i="31"/>
  <c r="AC27" i="31"/>
  <c r="AM172" i="31"/>
  <c r="AN172" i="31" s="1"/>
  <c r="AD172" i="31"/>
  <c r="AC172" i="31"/>
  <c r="AM274" i="31"/>
  <c r="AN274" i="31" s="1"/>
  <c r="AD274" i="31"/>
  <c r="AC274" i="31"/>
  <c r="AM65" i="31"/>
  <c r="AN65" i="31" s="1"/>
  <c r="AD65" i="31"/>
  <c r="AC65" i="31"/>
  <c r="AM173" i="31"/>
  <c r="AN173" i="31" s="1"/>
  <c r="AD173" i="31"/>
  <c r="AC173" i="31"/>
  <c r="AM239" i="31"/>
  <c r="AN239" i="31" s="1"/>
  <c r="AD239" i="31"/>
  <c r="AC239" i="31"/>
  <c r="AM298" i="31"/>
  <c r="AN298" i="31" s="1"/>
  <c r="AD298" i="31"/>
  <c r="AC298" i="31"/>
  <c r="AM204" i="31"/>
  <c r="AN204" i="31" s="1"/>
  <c r="AD204" i="31"/>
  <c r="AC204" i="31"/>
  <c r="AM118" i="31"/>
  <c r="AN118" i="31" s="1"/>
  <c r="AD118" i="31"/>
  <c r="AC118" i="31"/>
  <c r="AM20" i="31"/>
  <c r="AN20" i="31" s="1"/>
  <c r="AD20" i="31"/>
  <c r="AC20" i="31"/>
  <c r="AM232" i="31"/>
  <c r="AN232" i="31" s="1"/>
  <c r="AD232" i="31"/>
  <c r="AC232" i="31"/>
  <c r="AM44" i="31"/>
  <c r="AN44" i="31" s="1"/>
  <c r="AD44" i="31"/>
  <c r="AC44" i="31"/>
  <c r="AM231" i="31"/>
  <c r="AN231" i="31" s="1"/>
  <c r="AD231" i="31"/>
  <c r="AC231" i="31"/>
  <c r="AM197" i="31"/>
  <c r="AN197" i="31" s="1"/>
  <c r="AD197" i="31"/>
  <c r="AC197" i="31"/>
  <c r="AM116" i="31"/>
  <c r="AN116" i="31" s="1"/>
  <c r="AD116" i="31"/>
  <c r="AC116" i="31"/>
  <c r="AM63" i="31"/>
  <c r="AN63" i="31" s="1"/>
  <c r="AD63" i="31"/>
  <c r="AC63" i="31"/>
  <c r="AM244" i="31"/>
  <c r="AN244" i="31" s="1"/>
  <c r="AD244" i="31"/>
  <c r="AC244" i="31"/>
  <c r="AM39" i="31"/>
  <c r="AN39" i="31" s="1"/>
  <c r="AD39" i="31"/>
  <c r="AC39" i="31"/>
  <c r="AM283" i="31"/>
  <c r="AN283" i="31" s="1"/>
  <c r="AD283" i="31"/>
  <c r="AC283" i="31"/>
  <c r="AM307" i="31"/>
  <c r="AN307" i="31" s="1"/>
  <c r="AD307" i="31"/>
  <c r="AC307" i="31"/>
  <c r="AM196" i="31"/>
  <c r="AN196" i="31" s="1"/>
  <c r="AD196" i="31"/>
  <c r="AC196" i="31"/>
  <c r="AM249" i="31"/>
  <c r="AN249" i="31" s="1"/>
  <c r="AD249" i="31"/>
  <c r="AC249" i="31"/>
  <c r="AM254" i="31"/>
  <c r="AN254" i="31" s="1"/>
  <c r="AD254" i="31"/>
  <c r="AC254" i="31"/>
  <c r="AM302" i="31"/>
  <c r="AN302" i="31" s="1"/>
  <c r="AD302" i="31"/>
  <c r="AC302" i="31"/>
  <c r="AM246" i="31"/>
  <c r="AN246" i="31" s="1"/>
  <c r="AD246" i="31"/>
  <c r="AC246" i="31"/>
  <c r="AM28" i="31"/>
  <c r="AN28" i="31" s="1"/>
  <c r="AD28" i="31"/>
  <c r="AC28" i="31"/>
  <c r="AM277" i="31"/>
  <c r="AN277" i="31" s="1"/>
  <c r="AC277" i="31"/>
  <c r="AE277" i="31" s="1"/>
  <c r="AF277" i="31" s="1"/>
  <c r="AM147" i="31"/>
  <c r="AN147" i="31" s="1"/>
  <c r="AD147" i="31"/>
  <c r="AC147" i="31"/>
  <c r="AM220" i="31"/>
  <c r="AN220" i="31" s="1"/>
  <c r="AD220" i="31"/>
  <c r="AC220" i="31"/>
  <c r="AM294" i="31"/>
  <c r="AN294" i="31" s="1"/>
  <c r="AD294" i="31"/>
  <c r="AC294" i="31"/>
  <c r="AM295" i="31"/>
  <c r="AN295" i="31" s="1"/>
  <c r="AD295" i="31"/>
  <c r="AC295" i="31"/>
  <c r="AN233" i="34"/>
  <c r="AO233" i="34" s="1"/>
  <c r="AN120" i="34"/>
  <c r="AO120" i="34" s="1"/>
  <c r="AN307" i="34"/>
  <c r="AO307" i="34" s="1"/>
  <c r="AN103" i="34"/>
  <c r="AO103" i="34" s="1"/>
  <c r="AN185" i="34"/>
  <c r="AO185" i="34" s="1"/>
  <c r="AN106" i="34"/>
  <c r="AO106" i="34" s="1"/>
  <c r="AN97" i="34"/>
  <c r="AO97" i="34" s="1"/>
  <c r="AN47" i="34"/>
  <c r="AO47" i="34" s="1"/>
  <c r="AN195" i="34"/>
  <c r="AO195" i="34" s="1"/>
  <c r="AN215" i="34"/>
  <c r="AO215" i="34" s="1"/>
  <c r="AN242" i="34"/>
  <c r="AO242" i="34" s="1"/>
  <c r="AN157" i="34"/>
  <c r="AO157" i="34" s="1"/>
  <c r="AN152" i="34"/>
  <c r="AO152" i="34" s="1"/>
  <c r="AN304" i="34"/>
  <c r="AO304" i="34" s="1"/>
  <c r="AN30" i="34"/>
  <c r="AO30" i="34" s="1"/>
  <c r="AN300" i="34"/>
  <c r="AO300" i="34" s="1"/>
  <c r="AN63" i="34"/>
  <c r="AO63" i="34" s="1"/>
  <c r="AN175" i="34"/>
  <c r="AO175" i="34" s="1"/>
  <c r="AN179" i="34"/>
  <c r="AO179" i="34" s="1"/>
  <c r="AN165" i="34"/>
  <c r="AO165" i="34" s="1"/>
  <c r="AN309" i="34"/>
  <c r="AO309" i="34" s="1"/>
  <c r="AN107" i="34"/>
  <c r="AO107" i="34" s="1"/>
  <c r="AN144" i="34"/>
  <c r="AO144" i="34" s="1"/>
  <c r="AN141" i="34"/>
  <c r="AO141" i="34" s="1"/>
  <c r="AN291" i="34"/>
  <c r="AO291" i="34" s="1"/>
  <c r="AN176" i="34"/>
  <c r="AO176" i="34" s="1"/>
  <c r="AN41" i="34"/>
  <c r="AO41" i="34" s="1"/>
  <c r="AN186" i="34"/>
  <c r="AO186" i="34" s="1"/>
  <c r="AN193" i="34"/>
  <c r="AO193" i="34" s="1"/>
  <c r="AN226" i="34"/>
  <c r="AO226" i="34" s="1"/>
  <c r="AN134" i="34"/>
  <c r="AO134" i="34" s="1"/>
  <c r="AN121" i="34"/>
  <c r="AO121" i="34" s="1"/>
  <c r="AN281" i="34"/>
  <c r="AO281" i="34" s="1"/>
  <c r="AN136" i="34"/>
  <c r="AO136" i="34" s="1"/>
  <c r="AN251" i="34"/>
  <c r="AO251" i="34" s="1"/>
  <c r="AN227" i="34"/>
  <c r="AO227" i="34" s="1"/>
  <c r="AN174" i="34"/>
  <c r="AO174" i="34" s="1"/>
  <c r="AN241" i="34"/>
  <c r="AO241" i="34" s="1"/>
  <c r="AN286" i="34"/>
  <c r="AO286" i="34" s="1"/>
  <c r="AN248" i="34"/>
  <c r="AO248" i="34" s="1"/>
  <c r="AN68" i="34"/>
  <c r="AO68" i="34" s="1"/>
  <c r="AN229" i="34"/>
  <c r="AO229" i="34" s="1"/>
  <c r="AN143" i="34"/>
  <c r="AO143" i="34" s="1"/>
  <c r="AN203" i="34"/>
  <c r="AO203" i="34" s="1"/>
  <c r="AN127" i="34"/>
  <c r="AO127" i="34" s="1"/>
  <c r="AN189" i="34"/>
  <c r="AO189" i="34" s="1"/>
  <c r="AN303" i="34"/>
  <c r="AO303" i="34" s="1"/>
  <c r="AN155" i="34"/>
  <c r="AO155" i="34" s="1"/>
  <c r="AN77" i="34"/>
  <c r="AO77" i="34" s="1"/>
  <c r="AN222" i="34"/>
  <c r="AO222" i="34" s="1"/>
  <c r="AN44" i="34"/>
  <c r="AO44" i="34" s="1"/>
  <c r="AN62" i="34"/>
  <c r="AO62" i="34" s="1"/>
  <c r="AN299" i="34"/>
  <c r="AO299" i="34" s="1"/>
  <c r="AN150" i="34"/>
  <c r="AO150" i="34" s="1"/>
  <c r="AN269" i="34"/>
  <c r="AO269" i="34" s="1"/>
  <c r="AN125" i="34"/>
  <c r="AO125" i="34" s="1"/>
  <c r="AN85" i="34"/>
  <c r="AO85" i="34" s="1"/>
  <c r="AN117" i="34"/>
  <c r="AO117" i="34" s="1"/>
  <c r="AN99" i="34"/>
  <c r="AO99" i="34" s="1"/>
  <c r="AN98" i="34"/>
  <c r="AO98" i="34" s="1"/>
  <c r="AN206" i="34"/>
  <c r="AO206" i="34" s="1"/>
  <c r="AN197" i="34"/>
  <c r="AO197" i="34" s="1"/>
  <c r="AN22" i="34"/>
  <c r="AO22" i="34" s="1"/>
  <c r="AN24" i="34"/>
  <c r="AO24" i="34" s="1"/>
  <c r="AN147" i="34"/>
  <c r="AO147" i="34" s="1"/>
  <c r="AN237" i="34"/>
  <c r="AO237" i="34" s="1"/>
  <c r="AN123" i="34"/>
  <c r="AO123" i="34" s="1"/>
  <c r="AN285" i="34"/>
  <c r="AO285" i="34" s="1"/>
  <c r="AN254" i="34"/>
  <c r="AO254" i="34" s="1"/>
  <c r="AN181" i="34"/>
  <c r="AO181" i="34" s="1"/>
  <c r="AN82" i="34"/>
  <c r="AO82" i="34" s="1"/>
  <c r="AN81" i="34"/>
  <c r="AO81" i="34" s="1"/>
  <c r="AN296" i="34"/>
  <c r="AO296" i="34" s="1"/>
  <c r="AN133" i="34"/>
  <c r="AO133" i="34" s="1"/>
  <c r="AN180" i="34"/>
  <c r="AO180" i="34" s="1"/>
  <c r="AN102" i="34"/>
  <c r="AO102" i="34" s="1"/>
  <c r="AN43" i="34"/>
  <c r="AO43" i="34" s="1"/>
  <c r="AN270" i="34"/>
  <c r="AO270" i="34" s="1"/>
  <c r="AN54" i="34"/>
  <c r="AO54" i="34" s="1"/>
  <c r="AN78" i="34"/>
  <c r="AO78" i="34" s="1"/>
  <c r="AN31" i="34"/>
  <c r="AO31" i="34" s="1"/>
  <c r="AN101" i="34"/>
  <c r="AO101" i="34" s="1"/>
  <c r="AN108" i="34"/>
  <c r="AO108" i="34" s="1"/>
  <c r="AN250" i="34"/>
  <c r="AO250" i="34" s="1"/>
  <c r="AN187" i="34"/>
  <c r="AO187" i="34" s="1"/>
  <c r="AN212" i="34"/>
  <c r="AO212" i="34" s="1"/>
  <c r="AN279" i="34"/>
  <c r="AO279" i="34" s="1"/>
  <c r="AN184" i="34"/>
  <c r="AO184" i="34" s="1"/>
  <c r="AN160" i="34"/>
  <c r="AO160" i="34" s="1"/>
  <c r="AN139" i="34"/>
  <c r="AO139" i="34" s="1"/>
  <c r="AN149" i="34"/>
  <c r="AO149" i="34" s="1"/>
  <c r="AN190" i="34"/>
  <c r="AO190" i="34" s="1"/>
  <c r="AN79" i="34"/>
  <c r="AO79" i="34" s="1"/>
  <c r="AN37" i="34"/>
  <c r="AO37" i="34" s="1"/>
  <c r="AN306" i="34"/>
  <c r="AO306" i="34" s="1"/>
  <c r="AN26" i="34"/>
  <c r="AO26" i="34" s="1"/>
  <c r="AN83" i="34"/>
  <c r="AO83" i="34" s="1"/>
  <c r="AN310" i="34"/>
  <c r="AO310" i="34" s="1"/>
  <c r="AN275" i="34"/>
  <c r="AO275" i="34" s="1"/>
  <c r="AN252" i="34"/>
  <c r="AO252" i="34" s="1"/>
  <c r="AN65" i="34"/>
  <c r="AO65" i="34" s="1"/>
  <c r="AN219" i="34"/>
  <c r="AO219" i="34" s="1"/>
  <c r="AN202" i="34"/>
  <c r="AO202" i="34" s="1"/>
  <c r="AN302" i="34"/>
  <c r="AO302" i="34" s="1"/>
  <c r="AN200" i="34"/>
  <c r="AO200" i="34" s="1"/>
  <c r="AN182" i="34"/>
  <c r="AO182" i="34" s="1"/>
  <c r="AN36" i="34"/>
  <c r="AO36" i="34" s="1"/>
  <c r="AN110" i="34"/>
  <c r="AO110" i="34" s="1"/>
  <c r="AN42" i="34"/>
  <c r="AO42" i="34" s="1"/>
  <c r="AN272" i="34"/>
  <c r="AO272" i="34" s="1"/>
  <c r="AN265" i="34"/>
  <c r="AO265" i="34" s="1"/>
  <c r="AN218" i="34"/>
  <c r="AO218" i="34" s="1"/>
  <c r="AN129" i="34"/>
  <c r="AO129" i="34" s="1"/>
  <c r="AN58" i="34"/>
  <c r="AO58" i="34" s="1"/>
  <c r="AN260" i="34"/>
  <c r="AO260" i="34" s="1"/>
  <c r="AN217" i="34"/>
  <c r="AO217" i="34" s="1"/>
  <c r="AN71" i="34"/>
  <c r="AO71" i="34" s="1"/>
  <c r="AN138" i="34"/>
  <c r="AO138" i="34" s="1"/>
  <c r="AN21" i="34"/>
  <c r="AO21" i="34" s="1"/>
  <c r="AN52" i="34"/>
  <c r="AO52" i="34" s="1"/>
  <c r="AN46" i="34"/>
  <c r="AO46" i="34" s="1"/>
  <c r="AN53" i="34"/>
  <c r="AO53" i="34" s="1"/>
  <c r="AN225" i="34"/>
  <c r="AO225" i="34" s="1"/>
  <c r="AN34" i="34"/>
  <c r="AO34" i="34" s="1"/>
  <c r="AN56" i="34"/>
  <c r="AO56" i="34" s="1"/>
  <c r="AN158" i="34"/>
  <c r="AO158" i="34" s="1"/>
  <c r="AN273" i="34"/>
  <c r="AO273" i="34" s="1"/>
  <c r="AN128" i="34"/>
  <c r="AO128" i="34" s="1"/>
  <c r="AN171" i="34"/>
  <c r="AO171" i="34" s="1"/>
  <c r="AN45" i="34"/>
  <c r="AO45" i="34" s="1"/>
  <c r="AN277" i="34"/>
  <c r="AO277" i="34" s="1"/>
  <c r="AN234" i="34"/>
  <c r="AO234" i="34" s="1"/>
  <c r="AN196" i="34"/>
  <c r="AO196" i="34" s="1"/>
  <c r="AN169" i="34"/>
  <c r="AO169" i="34" s="1"/>
  <c r="AN64" i="34"/>
  <c r="AO64" i="34" s="1"/>
  <c r="AN80" i="34"/>
  <c r="AO80" i="34" s="1"/>
  <c r="AN178" i="34"/>
  <c r="AO178" i="34" s="1"/>
  <c r="AN172" i="34"/>
  <c r="AO172" i="34" s="1"/>
  <c r="AN274" i="34"/>
  <c r="AO274" i="34" s="1"/>
  <c r="AN142" i="34"/>
  <c r="AO142" i="34" s="1"/>
  <c r="AN73" i="34"/>
  <c r="AO73" i="34" s="1"/>
  <c r="AN245" i="34"/>
  <c r="AO245" i="34" s="1"/>
  <c r="AN33" i="34"/>
  <c r="AO33" i="34" s="1"/>
  <c r="AN48" i="34"/>
  <c r="AO48" i="34" s="1"/>
  <c r="AN168" i="34"/>
  <c r="AO168" i="34" s="1"/>
  <c r="AN140" i="34"/>
  <c r="AO140" i="34" s="1"/>
  <c r="AN105" i="34"/>
  <c r="AO105" i="34" s="1"/>
  <c r="AN32" i="34"/>
  <c r="AO32" i="34" s="1"/>
  <c r="AN188" i="34"/>
  <c r="AO188" i="34" s="1"/>
  <c r="AN55" i="34"/>
  <c r="AO55" i="34" s="1"/>
  <c r="AN276" i="34"/>
  <c r="AO276" i="34" s="1"/>
  <c r="AN59" i="34"/>
  <c r="AO59" i="34" s="1"/>
  <c r="AN112" i="34"/>
  <c r="AO112" i="34" s="1"/>
  <c r="AN283" i="34"/>
  <c r="AO283" i="34" s="1"/>
  <c r="AN151" i="34"/>
  <c r="AO151" i="34" s="1"/>
  <c r="AN91" i="34"/>
  <c r="AO91" i="34" s="1"/>
  <c r="AN25" i="34"/>
  <c r="AO25" i="34" s="1"/>
  <c r="AN216" i="34"/>
  <c r="AO216" i="34" s="1"/>
  <c r="AN76" i="34"/>
  <c r="AO76" i="34" s="1"/>
  <c r="AN154" i="34"/>
  <c r="AO154" i="34" s="1"/>
  <c r="AN66" i="34"/>
  <c r="AO66" i="34" s="1"/>
  <c r="AN118" i="34"/>
  <c r="AO118" i="34" s="1"/>
  <c r="AN74" i="34"/>
  <c r="AO74" i="34" s="1"/>
  <c r="AN67" i="34"/>
  <c r="AO67" i="34" s="1"/>
  <c r="AN153" i="34"/>
  <c r="AO153" i="34" s="1"/>
  <c r="AN49" i="34"/>
  <c r="AO49" i="34" s="1"/>
  <c r="AN131" i="34"/>
  <c r="AO131" i="34" s="1"/>
  <c r="AN204" i="34"/>
  <c r="AO204" i="34" s="1"/>
  <c r="AN104" i="34"/>
  <c r="AO104" i="34" s="1"/>
  <c r="AN198" i="34"/>
  <c r="AO198" i="34" s="1"/>
  <c r="AN50" i="34"/>
  <c r="AO50" i="34" s="1"/>
  <c r="AN240" i="34"/>
  <c r="AO240" i="34" s="1"/>
  <c r="AN159" i="34"/>
  <c r="AO159" i="34" s="1"/>
  <c r="AN293" i="34"/>
  <c r="AO293" i="34" s="1"/>
  <c r="AN239" i="34"/>
  <c r="AO239" i="34" s="1"/>
  <c r="AN238" i="34"/>
  <c r="AO238" i="34" s="1"/>
  <c r="AN289" i="34"/>
  <c r="AO289" i="34" s="1"/>
  <c r="AN89" i="34"/>
  <c r="AO89" i="34" s="1"/>
  <c r="AN256" i="34"/>
  <c r="AO256" i="34" s="1"/>
  <c r="AN235" i="34"/>
  <c r="AO235" i="34" s="1"/>
  <c r="AN69" i="34"/>
  <c r="AO69" i="34" s="1"/>
  <c r="AN86" i="34"/>
  <c r="AO86" i="34" s="1"/>
  <c r="AN173" i="34"/>
  <c r="AO173" i="34" s="1"/>
  <c r="AN259" i="34"/>
  <c r="AO259" i="34" s="1"/>
  <c r="AN145" i="34"/>
  <c r="AO145" i="34" s="1"/>
  <c r="AN163" i="34"/>
  <c r="AO163" i="34" s="1"/>
  <c r="AN266" i="34"/>
  <c r="AO266" i="34" s="1"/>
  <c r="AN223" i="34"/>
  <c r="AO223" i="34" s="1"/>
  <c r="AN232" i="34"/>
  <c r="AO232" i="34" s="1"/>
  <c r="AN90" i="34"/>
  <c r="AO90" i="34" s="1"/>
  <c r="AN278" i="34"/>
  <c r="AO278" i="34" s="1"/>
  <c r="AN167" i="34"/>
  <c r="AO167" i="34" s="1"/>
  <c r="AN205" i="34"/>
  <c r="AO205" i="34" s="1"/>
  <c r="AN258" i="34"/>
  <c r="AO258" i="34" s="1"/>
  <c r="AN210" i="34"/>
  <c r="AO210" i="34" s="1"/>
  <c r="AN132" i="34"/>
  <c r="AO132" i="34" s="1"/>
  <c r="AN287" i="34"/>
  <c r="AO287" i="34" s="1"/>
  <c r="AN111" i="34"/>
  <c r="AO111" i="34" s="1"/>
  <c r="AN271" i="34"/>
  <c r="AO271" i="34" s="1"/>
  <c r="AN209" i="34"/>
  <c r="AO209" i="34" s="1"/>
  <c r="AN166" i="34"/>
  <c r="AO166" i="34" s="1"/>
  <c r="AN224" i="34"/>
  <c r="AO224" i="34" s="1"/>
  <c r="AN124" i="34"/>
  <c r="AO124" i="34" s="1"/>
  <c r="AN288" i="34"/>
  <c r="AO288" i="34" s="1"/>
  <c r="AN23" i="34"/>
  <c r="AO23" i="34" s="1"/>
  <c r="AN130" i="34"/>
  <c r="AO130" i="34" s="1"/>
  <c r="AN61" i="34"/>
  <c r="AO61" i="34" s="1"/>
  <c r="AN230" i="34"/>
  <c r="AO230" i="34" s="1"/>
  <c r="AN164" i="34"/>
  <c r="AO164" i="34" s="1"/>
  <c r="AN263" i="34"/>
  <c r="AO263" i="34" s="1"/>
  <c r="AN122" i="34"/>
  <c r="AO122" i="34" s="1"/>
  <c r="AN267" i="34"/>
  <c r="AO267" i="34" s="1"/>
  <c r="AN75" i="34"/>
  <c r="AO75" i="34" s="1"/>
  <c r="AN95" i="34"/>
  <c r="AO95" i="34" s="1"/>
  <c r="AN246" i="34"/>
  <c r="AO246" i="34" s="1"/>
  <c r="AN156" i="34"/>
  <c r="AO156" i="34" s="1"/>
  <c r="AN20" i="34"/>
  <c r="AO20" i="34" s="1"/>
  <c r="AN92" i="34"/>
  <c r="AO92" i="34" s="1"/>
  <c r="AN161" i="34"/>
  <c r="AO161" i="34" s="1"/>
  <c r="AN93" i="34"/>
  <c r="AO93" i="34" s="1"/>
  <c r="AN35" i="34"/>
  <c r="AO35" i="34" s="1"/>
  <c r="AN126" i="34"/>
  <c r="AO126" i="34" s="1"/>
  <c r="AN94" i="34"/>
  <c r="AO94" i="34" s="1"/>
  <c r="AN177" i="34"/>
  <c r="AO177" i="34" s="1"/>
  <c r="AN194" i="34"/>
  <c r="AO194" i="34" s="1"/>
  <c r="AN268" i="34"/>
  <c r="AO268" i="34" s="1"/>
  <c r="AN27" i="34"/>
  <c r="AO27" i="34" s="1"/>
  <c r="AN208" i="34"/>
  <c r="AO208" i="34" s="1"/>
  <c r="AN119" i="34"/>
  <c r="AO119" i="34" s="1"/>
  <c r="AN236" i="34"/>
  <c r="AO236" i="34" s="1"/>
  <c r="AN113" i="34"/>
  <c r="AO113" i="34" s="1"/>
  <c r="AN292" i="34"/>
  <c r="AO292" i="34" s="1"/>
  <c r="AN201" i="34"/>
  <c r="AO201" i="34" s="1"/>
  <c r="AN40" i="34"/>
  <c r="AO40" i="34" s="1"/>
  <c r="AN72" i="34"/>
  <c r="AO72" i="34" s="1"/>
  <c r="AN220" i="34"/>
  <c r="AO220" i="34" s="1"/>
  <c r="AN221" i="34"/>
  <c r="AO221" i="34" s="1"/>
  <c r="AN199" i="34"/>
  <c r="AO199" i="34" s="1"/>
  <c r="AN183" i="34"/>
  <c r="AO183" i="34" s="1"/>
  <c r="AN137" i="34"/>
  <c r="AO137" i="34" s="1"/>
  <c r="AN294" i="34"/>
  <c r="AO294" i="34" s="1"/>
  <c r="AN38" i="34"/>
  <c r="AO38" i="34" s="1"/>
  <c r="AN262" i="34"/>
  <c r="AO262" i="34" s="1"/>
  <c r="AN264" i="34"/>
  <c r="AO264" i="34" s="1"/>
  <c r="AN60" i="34"/>
  <c r="AO60" i="34" s="1"/>
  <c r="AN214" i="34"/>
  <c r="AO214" i="34" s="1"/>
  <c r="AN207" i="34"/>
  <c r="AO207" i="34" s="1"/>
  <c r="AN228" i="34"/>
  <c r="AO228" i="34" s="1"/>
  <c r="AN135" i="34"/>
  <c r="AO135" i="34" s="1"/>
  <c r="AN39" i="34"/>
  <c r="AO39" i="34" s="1"/>
  <c r="AN213" i="34"/>
  <c r="AO213" i="34" s="1"/>
  <c r="AN57" i="34"/>
  <c r="AO57" i="34" s="1"/>
  <c r="AN109" i="34"/>
  <c r="AO109" i="34" s="1"/>
  <c r="AN295" i="34"/>
  <c r="AO295" i="34" s="1"/>
  <c r="AN162" i="34"/>
  <c r="AO162" i="34" s="1"/>
  <c r="AN115" i="34"/>
  <c r="AO115" i="34" s="1"/>
  <c r="AN84" i="34"/>
  <c r="AO84" i="34" s="1"/>
  <c r="AN257" i="34"/>
  <c r="AO257" i="34" s="1"/>
  <c r="AN284" i="34"/>
  <c r="AO284" i="34" s="1"/>
  <c r="AN249" i="34"/>
  <c r="AO249" i="34" s="1"/>
  <c r="AN87" i="34"/>
  <c r="AO87" i="34" s="1"/>
  <c r="AN191" i="34"/>
  <c r="AO191" i="34" s="1"/>
  <c r="AN280" i="34"/>
  <c r="AO280" i="34" s="1"/>
  <c r="AN116" i="34"/>
  <c r="AO116" i="34" s="1"/>
  <c r="AN192" i="34"/>
  <c r="AO192" i="34" s="1"/>
  <c r="AN247" i="34"/>
  <c r="AO247" i="34" s="1"/>
  <c r="AN301" i="34"/>
  <c r="AO301" i="34" s="1"/>
  <c r="AN51" i="34"/>
  <c r="AO51" i="34" s="1"/>
  <c r="AN148" i="34"/>
  <c r="AO148" i="34" s="1"/>
  <c r="AN29" i="34"/>
  <c r="AO29" i="34" s="1"/>
  <c r="AN244" i="34"/>
  <c r="AO244" i="34" s="1"/>
  <c r="AN100" i="34"/>
  <c r="AO100" i="34" s="1"/>
  <c r="AN243" i="34"/>
  <c r="AO243" i="34" s="1"/>
  <c r="AN28" i="34"/>
  <c r="AO28" i="34" s="1"/>
  <c r="AN146" i="34"/>
  <c r="AO146" i="34" s="1"/>
  <c r="AN114" i="34"/>
  <c r="AO114" i="34" s="1"/>
  <c r="AN70" i="34"/>
  <c r="AO70" i="34" s="1"/>
  <c r="AN96" i="34"/>
  <c r="AO96" i="34" s="1"/>
  <c r="AN290" i="34"/>
  <c r="AO290" i="34" s="1"/>
  <c r="AN308" i="34"/>
  <c r="AO308" i="34" s="1"/>
  <c r="AN211" i="34"/>
  <c r="AO211" i="34" s="1"/>
  <c r="AN255" i="34"/>
  <c r="AO255" i="34" s="1"/>
  <c r="AN261" i="34"/>
  <c r="AO261" i="34" s="1"/>
  <c r="AN305" i="34"/>
  <c r="AO305" i="34" s="1"/>
  <c r="AN253" i="34"/>
  <c r="AO253" i="34" s="1"/>
  <c r="AN88" i="34"/>
  <c r="AO88" i="34" s="1"/>
  <c r="AN282" i="34"/>
  <c r="AO282" i="34" s="1"/>
  <c r="AN170" i="34"/>
  <c r="AO170" i="34" s="1"/>
  <c r="AN231" i="34"/>
  <c r="AO231" i="34" s="1"/>
  <c r="AN297" i="34"/>
  <c r="AO297" i="34" s="1"/>
  <c r="AN298" i="34"/>
  <c r="AO298" i="34" s="1"/>
  <c r="AD233" i="34"/>
  <c r="AD120" i="34"/>
  <c r="AD307" i="34"/>
  <c r="AD103" i="34"/>
  <c r="AD185" i="34"/>
  <c r="AD106" i="34"/>
  <c r="AD97" i="34"/>
  <c r="AD47" i="34"/>
  <c r="AD195" i="34"/>
  <c r="AD215" i="34"/>
  <c r="AD242" i="34"/>
  <c r="AD157" i="34"/>
  <c r="AD152" i="34"/>
  <c r="AD304" i="34"/>
  <c r="AD30" i="34"/>
  <c r="AD300" i="34"/>
  <c r="AD63" i="34"/>
  <c r="AD175" i="34"/>
  <c r="AD179" i="34"/>
  <c r="AD165" i="34"/>
  <c r="AD309" i="34"/>
  <c r="AD107" i="34"/>
  <c r="AD144" i="34"/>
  <c r="AD141" i="34"/>
  <c r="AD291" i="34"/>
  <c r="AD176" i="34"/>
  <c r="AD41" i="34"/>
  <c r="AD186" i="34"/>
  <c r="AD193" i="34"/>
  <c r="AD226" i="34"/>
  <c r="AD134" i="34"/>
  <c r="AD121" i="34"/>
  <c r="AD281" i="34"/>
  <c r="AD136" i="34"/>
  <c r="AD251" i="34"/>
  <c r="AD227" i="34"/>
  <c r="AD174" i="34"/>
  <c r="AD241" i="34"/>
  <c r="AD286" i="34"/>
  <c r="AD248" i="34"/>
  <c r="AD68" i="34"/>
  <c r="AD229" i="34"/>
  <c r="AD143" i="34"/>
  <c r="AD203" i="34"/>
  <c r="AD127" i="34"/>
  <c r="AD189" i="34"/>
  <c r="AD303" i="34"/>
  <c r="AD155" i="34"/>
  <c r="AD77" i="34"/>
  <c r="AD222" i="34"/>
  <c r="AD44" i="34"/>
  <c r="AD62" i="34"/>
  <c r="AD299" i="34"/>
  <c r="AD150" i="34"/>
  <c r="AD269" i="34"/>
  <c r="AD125" i="34"/>
  <c r="AD85" i="34"/>
  <c r="AD117" i="34"/>
  <c r="AD99" i="34"/>
  <c r="AD98" i="34"/>
  <c r="AD206" i="34"/>
  <c r="AD197" i="34"/>
  <c r="AD22" i="34"/>
  <c r="AD24" i="34"/>
  <c r="AD147" i="34"/>
  <c r="AD237" i="34"/>
  <c r="AD123" i="34"/>
  <c r="AD285" i="34"/>
  <c r="AD254" i="34"/>
  <c r="AD181" i="34"/>
  <c r="AD82" i="34"/>
  <c r="AD81" i="34"/>
  <c r="AD296" i="34"/>
  <c r="AD133" i="34"/>
  <c r="AD180" i="34"/>
  <c r="AD102" i="34"/>
  <c r="AD43" i="34"/>
  <c r="AD270" i="34"/>
  <c r="AD54" i="34"/>
  <c r="AD78" i="34"/>
  <c r="AD31" i="34"/>
  <c r="AD101" i="34"/>
  <c r="AD108" i="34"/>
  <c r="AD250" i="34"/>
  <c r="AD187" i="34"/>
  <c r="AD212" i="34"/>
  <c r="AD279" i="34"/>
  <c r="AD184" i="34"/>
  <c r="AD160" i="34"/>
  <c r="AD139" i="34"/>
  <c r="AD149" i="34"/>
  <c r="AD190" i="34"/>
  <c r="AD79" i="34"/>
  <c r="AD37" i="34"/>
  <c r="AD306" i="34"/>
  <c r="AD26" i="34"/>
  <c r="AD83" i="34"/>
  <c r="AD310" i="34"/>
  <c r="AD275" i="34"/>
  <c r="AD252" i="34"/>
  <c r="AD65" i="34"/>
  <c r="AD219" i="34"/>
  <c r="AD202" i="34"/>
  <c r="AD302" i="34"/>
  <c r="AD200" i="34"/>
  <c r="AD182" i="34"/>
  <c r="AD36" i="34"/>
  <c r="AD110" i="34"/>
  <c r="AD42" i="34"/>
  <c r="AD272" i="34"/>
  <c r="AD265" i="34"/>
  <c r="AD218" i="34"/>
  <c r="AD129" i="34"/>
  <c r="AD58" i="34"/>
  <c r="AD260" i="34"/>
  <c r="AD217" i="34"/>
  <c r="AD71" i="34"/>
  <c r="AD138" i="34"/>
  <c r="AD21" i="34"/>
  <c r="AD52" i="34"/>
  <c r="AD46" i="34"/>
  <c r="AD53" i="34"/>
  <c r="AD225" i="34"/>
  <c r="AD34" i="34"/>
  <c r="AD56" i="34"/>
  <c r="AD158" i="34"/>
  <c r="AD273" i="34"/>
  <c r="AD128" i="34"/>
  <c r="AD171" i="34"/>
  <c r="AD45" i="34"/>
  <c r="AD277" i="34"/>
  <c r="AD234" i="34"/>
  <c r="AD196" i="34"/>
  <c r="AD169" i="34"/>
  <c r="AD64" i="34"/>
  <c r="AD80" i="34"/>
  <c r="AD178" i="34"/>
  <c r="AD172" i="34"/>
  <c r="AD274" i="34"/>
  <c r="AD142" i="34"/>
  <c r="AD73" i="34"/>
  <c r="AD245" i="34"/>
  <c r="AD33" i="34"/>
  <c r="AD48" i="34"/>
  <c r="AD168" i="34"/>
  <c r="AD140" i="34"/>
  <c r="AD105" i="34"/>
  <c r="AD32" i="34"/>
  <c r="AD188" i="34"/>
  <c r="AD55" i="34"/>
  <c r="AD276" i="34"/>
  <c r="AD59" i="34"/>
  <c r="AD112" i="34"/>
  <c r="AD283" i="34"/>
  <c r="AD151" i="34"/>
  <c r="AD91" i="34"/>
  <c r="AD25" i="34"/>
  <c r="AD216" i="34"/>
  <c r="AD76" i="34"/>
  <c r="AD154" i="34"/>
  <c r="AD66" i="34"/>
  <c r="AD118" i="34"/>
  <c r="AD74" i="34"/>
  <c r="AD67" i="34"/>
  <c r="AD153" i="34"/>
  <c r="AD49" i="34"/>
  <c r="AD131" i="34"/>
  <c r="AD204" i="34"/>
  <c r="AD104" i="34"/>
  <c r="AD198" i="34"/>
  <c r="AD50" i="34"/>
  <c r="AD240" i="34"/>
  <c r="AD159" i="34"/>
  <c r="AD293" i="34"/>
  <c r="AD239" i="34"/>
  <c r="AD238" i="34"/>
  <c r="AD289" i="34"/>
  <c r="AD89" i="34"/>
  <c r="AD256" i="34"/>
  <c r="AD235" i="34"/>
  <c r="AD69" i="34"/>
  <c r="AD86" i="34"/>
  <c r="AD173" i="34"/>
  <c r="AD259" i="34"/>
  <c r="AD145" i="34"/>
  <c r="AD163" i="34"/>
  <c r="AD266" i="34"/>
  <c r="AD223" i="34"/>
  <c r="AD232" i="34"/>
  <c r="AD90" i="34"/>
  <c r="AD278" i="34"/>
  <c r="AD167" i="34"/>
  <c r="AD205" i="34"/>
  <c r="AD258" i="34"/>
  <c r="AD210" i="34"/>
  <c r="AD132" i="34"/>
  <c r="AD287" i="34"/>
  <c r="AD111" i="34"/>
  <c r="AD271" i="34"/>
  <c r="AD209" i="34"/>
  <c r="AD166" i="34"/>
  <c r="AD224" i="34"/>
  <c r="AD124" i="34"/>
  <c r="AD288" i="34"/>
  <c r="AD23" i="34"/>
  <c r="AD130" i="34"/>
  <c r="AD61" i="34"/>
  <c r="AD230" i="34"/>
  <c r="AD164" i="34"/>
  <c r="AD263" i="34"/>
  <c r="AD122" i="34"/>
  <c r="AD267" i="34"/>
  <c r="AD75" i="34"/>
  <c r="AD95" i="34"/>
  <c r="AD246" i="34"/>
  <c r="AD156" i="34"/>
  <c r="AD20" i="34"/>
  <c r="AD92" i="34"/>
  <c r="AD161" i="34"/>
  <c r="AD93" i="34"/>
  <c r="AD35" i="34"/>
  <c r="AD126" i="34"/>
  <c r="AD94" i="34"/>
  <c r="AD177" i="34"/>
  <c r="AD194" i="34"/>
  <c r="AD268" i="34"/>
  <c r="AD27" i="34"/>
  <c r="AD208" i="34"/>
  <c r="AD119" i="34"/>
  <c r="AD236" i="34"/>
  <c r="AD113" i="34"/>
  <c r="AD292" i="34"/>
  <c r="AD201" i="34"/>
  <c r="AD40" i="34"/>
  <c r="AD72" i="34"/>
  <c r="AD220" i="34"/>
  <c r="AD221" i="34"/>
  <c r="AD199" i="34"/>
  <c r="AD183" i="34"/>
  <c r="AD137" i="34"/>
  <c r="AD294" i="34"/>
  <c r="AD38" i="34"/>
  <c r="AD262" i="34"/>
  <c r="AD264" i="34"/>
  <c r="AD60" i="34"/>
  <c r="AD214" i="34"/>
  <c r="AD207" i="34"/>
  <c r="AD228" i="34"/>
  <c r="AD135" i="34"/>
  <c r="AD39" i="34"/>
  <c r="AD213" i="34"/>
  <c r="AD57" i="34"/>
  <c r="AD109" i="34"/>
  <c r="AD295" i="34"/>
  <c r="AD162" i="34"/>
  <c r="AD115" i="34"/>
  <c r="AD84" i="34"/>
  <c r="AD257" i="34"/>
  <c r="AD284" i="34"/>
  <c r="AD249" i="34"/>
  <c r="AD87" i="34"/>
  <c r="AD191" i="34"/>
  <c r="AD280" i="34"/>
  <c r="AD116" i="34"/>
  <c r="AD192" i="34"/>
  <c r="AD247" i="34"/>
  <c r="AD301" i="34"/>
  <c r="AD51" i="34"/>
  <c r="AD148" i="34"/>
  <c r="AD29" i="34"/>
  <c r="AD244" i="34"/>
  <c r="AD100" i="34"/>
  <c r="AD243" i="34"/>
  <c r="AD28" i="34"/>
  <c r="AD146" i="34"/>
  <c r="AD114" i="34"/>
  <c r="AD70" i="34"/>
  <c r="AD96" i="34"/>
  <c r="AD290" i="34"/>
  <c r="AD308" i="34"/>
  <c r="AD211" i="34"/>
  <c r="AD255" i="34"/>
  <c r="AD261" i="34"/>
  <c r="AD305" i="34"/>
  <c r="AD253" i="34"/>
  <c r="AD88" i="34"/>
  <c r="AD282" i="34"/>
  <c r="AD170" i="34"/>
  <c r="AD231" i="34"/>
  <c r="AD297" i="34"/>
  <c r="AD298" i="34"/>
  <c r="AC233" i="34"/>
  <c r="AC120" i="34"/>
  <c r="AC307" i="34"/>
  <c r="AC103" i="34"/>
  <c r="AC185" i="34"/>
  <c r="AC106" i="34"/>
  <c r="AC97" i="34"/>
  <c r="AC47" i="34"/>
  <c r="AC195" i="34"/>
  <c r="AC215" i="34"/>
  <c r="AC242" i="34"/>
  <c r="AC157" i="34"/>
  <c r="AC152" i="34"/>
  <c r="AC304" i="34"/>
  <c r="AC30" i="34"/>
  <c r="AC300" i="34"/>
  <c r="AC63" i="34"/>
  <c r="AC175" i="34"/>
  <c r="AC179" i="34"/>
  <c r="AC165" i="34"/>
  <c r="AC309" i="34"/>
  <c r="AC107" i="34"/>
  <c r="AC144" i="34"/>
  <c r="AC141" i="34"/>
  <c r="AC291" i="34"/>
  <c r="AC176" i="34"/>
  <c r="AC41" i="34"/>
  <c r="AC186" i="34"/>
  <c r="AC193" i="34"/>
  <c r="AC226" i="34"/>
  <c r="AC134" i="34"/>
  <c r="AC121" i="34"/>
  <c r="AC281" i="34"/>
  <c r="AC136" i="34"/>
  <c r="AC251" i="34"/>
  <c r="AC227" i="34"/>
  <c r="AC174" i="34"/>
  <c r="AC241" i="34"/>
  <c r="AC286" i="34"/>
  <c r="AC248" i="34"/>
  <c r="AC68" i="34"/>
  <c r="AC229" i="34"/>
  <c r="AC143" i="34"/>
  <c r="AC203" i="34"/>
  <c r="AC127" i="34"/>
  <c r="AC189" i="34"/>
  <c r="AC303" i="34"/>
  <c r="AC155" i="34"/>
  <c r="AC77" i="34"/>
  <c r="AC222" i="34"/>
  <c r="AC44" i="34"/>
  <c r="AC62" i="34"/>
  <c r="AC299" i="34"/>
  <c r="AC150" i="34"/>
  <c r="AC269" i="34"/>
  <c r="AC125" i="34"/>
  <c r="AC85" i="34"/>
  <c r="AC117" i="34"/>
  <c r="AC99" i="34"/>
  <c r="AC98" i="34"/>
  <c r="AC206" i="34"/>
  <c r="AC197" i="34"/>
  <c r="AC22" i="34"/>
  <c r="AC24" i="34"/>
  <c r="AC147" i="34"/>
  <c r="AC237" i="34"/>
  <c r="AC123" i="34"/>
  <c r="AC285" i="34"/>
  <c r="AC254" i="34"/>
  <c r="AC181" i="34"/>
  <c r="AC82" i="34"/>
  <c r="AC81" i="34"/>
  <c r="AC296" i="34"/>
  <c r="AC133" i="34"/>
  <c r="AC180" i="34"/>
  <c r="AC102" i="34"/>
  <c r="AC43" i="34"/>
  <c r="AC270" i="34"/>
  <c r="AC54" i="34"/>
  <c r="AC78" i="34"/>
  <c r="AC31" i="34"/>
  <c r="AC101" i="34"/>
  <c r="AC108" i="34"/>
  <c r="AC250" i="34"/>
  <c r="AC187" i="34"/>
  <c r="AC212" i="34"/>
  <c r="AC279" i="34"/>
  <c r="AC184" i="34"/>
  <c r="AC160" i="34"/>
  <c r="AC139" i="34"/>
  <c r="AC149" i="34"/>
  <c r="AC190" i="34"/>
  <c r="AC79" i="34"/>
  <c r="AC37" i="34"/>
  <c r="AC306" i="34"/>
  <c r="AC26" i="34"/>
  <c r="AC83" i="34"/>
  <c r="AC310" i="34"/>
  <c r="AC275" i="34"/>
  <c r="AC252" i="34"/>
  <c r="AC65" i="34"/>
  <c r="AC219" i="34"/>
  <c r="AC202" i="34"/>
  <c r="AC302" i="34"/>
  <c r="AC200" i="34"/>
  <c r="AC182" i="34"/>
  <c r="AC36" i="34"/>
  <c r="AC110" i="34"/>
  <c r="AC42" i="34"/>
  <c r="AC272" i="34"/>
  <c r="AC265" i="34"/>
  <c r="AC218" i="34"/>
  <c r="AC129" i="34"/>
  <c r="AC58" i="34"/>
  <c r="AC260" i="34"/>
  <c r="AC217" i="34"/>
  <c r="AC71" i="34"/>
  <c r="AC138" i="34"/>
  <c r="AC21" i="34"/>
  <c r="AC52" i="34"/>
  <c r="AC46" i="34"/>
  <c r="AC53" i="34"/>
  <c r="AC225" i="34"/>
  <c r="AC34" i="34"/>
  <c r="AC56" i="34"/>
  <c r="AC158" i="34"/>
  <c r="AC273" i="34"/>
  <c r="AC128" i="34"/>
  <c r="AC171" i="34"/>
  <c r="AC45" i="34"/>
  <c r="AC277" i="34"/>
  <c r="AC234" i="34"/>
  <c r="AC196" i="34"/>
  <c r="AC169" i="34"/>
  <c r="AC64" i="34"/>
  <c r="AC80" i="34"/>
  <c r="AC178" i="34"/>
  <c r="AC172" i="34"/>
  <c r="AC274" i="34"/>
  <c r="AC142" i="34"/>
  <c r="AC73" i="34"/>
  <c r="AC245" i="34"/>
  <c r="AC33" i="34"/>
  <c r="AC48" i="34"/>
  <c r="AC168" i="34"/>
  <c r="AC140" i="34"/>
  <c r="AC105" i="34"/>
  <c r="AC32" i="34"/>
  <c r="AC188" i="34"/>
  <c r="AC55" i="34"/>
  <c r="AC276" i="34"/>
  <c r="AC59" i="34"/>
  <c r="AC112" i="34"/>
  <c r="AC283" i="34"/>
  <c r="AC151" i="34"/>
  <c r="AC91" i="34"/>
  <c r="AC25" i="34"/>
  <c r="AC216" i="34"/>
  <c r="AC76" i="34"/>
  <c r="AC154" i="34"/>
  <c r="AC66" i="34"/>
  <c r="AC118" i="34"/>
  <c r="AC74" i="34"/>
  <c r="AC67" i="34"/>
  <c r="AC153" i="34"/>
  <c r="AC49" i="34"/>
  <c r="AC131" i="34"/>
  <c r="AC204" i="34"/>
  <c r="AC104" i="34"/>
  <c r="AC198" i="34"/>
  <c r="AC50" i="34"/>
  <c r="AC240" i="34"/>
  <c r="AC159" i="34"/>
  <c r="AC293" i="34"/>
  <c r="AC239" i="34"/>
  <c r="AC238" i="34"/>
  <c r="AC289" i="34"/>
  <c r="AC89" i="34"/>
  <c r="AC256" i="34"/>
  <c r="AC235" i="34"/>
  <c r="AC69" i="34"/>
  <c r="AC86" i="34"/>
  <c r="AC173" i="34"/>
  <c r="AC259" i="34"/>
  <c r="AC145" i="34"/>
  <c r="AC163" i="34"/>
  <c r="AC266" i="34"/>
  <c r="AC223" i="34"/>
  <c r="AC232" i="34"/>
  <c r="AC90" i="34"/>
  <c r="AC278" i="34"/>
  <c r="AC167" i="34"/>
  <c r="AC205" i="34"/>
  <c r="AC258" i="34"/>
  <c r="AC210" i="34"/>
  <c r="AC132" i="34"/>
  <c r="AC287" i="34"/>
  <c r="AC111" i="34"/>
  <c r="AC271" i="34"/>
  <c r="AC209" i="34"/>
  <c r="AC166" i="34"/>
  <c r="AC224" i="34"/>
  <c r="AC124" i="34"/>
  <c r="AC288" i="34"/>
  <c r="AC23" i="34"/>
  <c r="AC130" i="34"/>
  <c r="AC61" i="34"/>
  <c r="AC230" i="34"/>
  <c r="AC164" i="34"/>
  <c r="AC263" i="34"/>
  <c r="AC122" i="34"/>
  <c r="AC267" i="34"/>
  <c r="AC75" i="34"/>
  <c r="AC95" i="34"/>
  <c r="AC246" i="34"/>
  <c r="AC156" i="34"/>
  <c r="AC20" i="34"/>
  <c r="AC92" i="34"/>
  <c r="AC161" i="34"/>
  <c r="AC93" i="34"/>
  <c r="AC35" i="34"/>
  <c r="AC126" i="34"/>
  <c r="AC94" i="34"/>
  <c r="AC177" i="34"/>
  <c r="AC194" i="34"/>
  <c r="AC268" i="34"/>
  <c r="AC27" i="34"/>
  <c r="AC208" i="34"/>
  <c r="AC119" i="34"/>
  <c r="AC236" i="34"/>
  <c r="AC113" i="34"/>
  <c r="AC292" i="34"/>
  <c r="AC201" i="34"/>
  <c r="AC40" i="34"/>
  <c r="AC72" i="34"/>
  <c r="AC220" i="34"/>
  <c r="AC221" i="34"/>
  <c r="AC199" i="34"/>
  <c r="AC183" i="34"/>
  <c r="AC137" i="34"/>
  <c r="AC294" i="34"/>
  <c r="AC38" i="34"/>
  <c r="AC262" i="34"/>
  <c r="AC264" i="34"/>
  <c r="AC60" i="34"/>
  <c r="AC214" i="34"/>
  <c r="AC207" i="34"/>
  <c r="AC228" i="34"/>
  <c r="AC135" i="34"/>
  <c r="AC39" i="34"/>
  <c r="AC213" i="34"/>
  <c r="AC57" i="34"/>
  <c r="AC109" i="34"/>
  <c r="AC295" i="34"/>
  <c r="AC162" i="34"/>
  <c r="AC115" i="34"/>
  <c r="AC84" i="34"/>
  <c r="AC257" i="34"/>
  <c r="AC284" i="34"/>
  <c r="AC249" i="34"/>
  <c r="AC87" i="34"/>
  <c r="AC191" i="34"/>
  <c r="AC280" i="34"/>
  <c r="AC116" i="34"/>
  <c r="AC192" i="34"/>
  <c r="AC247" i="34"/>
  <c r="AC301" i="34"/>
  <c r="AC51" i="34"/>
  <c r="AC148" i="34"/>
  <c r="AC29" i="34"/>
  <c r="AC244" i="34"/>
  <c r="AC100" i="34"/>
  <c r="AC243" i="34"/>
  <c r="AC28" i="34"/>
  <c r="AC146" i="34"/>
  <c r="AC114" i="34"/>
  <c r="AC70" i="34"/>
  <c r="AC96" i="34"/>
  <c r="AC290" i="34"/>
  <c r="AC308" i="34"/>
  <c r="AC211" i="34"/>
  <c r="AC255" i="34"/>
  <c r="AC261" i="34"/>
  <c r="AC305" i="34"/>
  <c r="AC253" i="34"/>
  <c r="AC88" i="34"/>
  <c r="AC282" i="34"/>
  <c r="AC170" i="34"/>
  <c r="AC231" i="34"/>
  <c r="AC297" i="34"/>
  <c r="AC298" i="34"/>
  <c r="AE106" i="31" l="1"/>
  <c r="AF106" i="31" s="1"/>
  <c r="AE182" i="31"/>
  <c r="AF182" i="31" s="1"/>
  <c r="AE189" i="31"/>
  <c r="AF189" i="31" s="1"/>
  <c r="AE111" i="31"/>
  <c r="AF111" i="31" s="1"/>
  <c r="AE67" i="31"/>
  <c r="AF67" i="31" s="1"/>
  <c r="AE114" i="31"/>
  <c r="AF114" i="31" s="1"/>
  <c r="AE124" i="31"/>
  <c r="AF124" i="31" s="1"/>
  <c r="AE205" i="31"/>
  <c r="AF205" i="31" s="1"/>
  <c r="AE30" i="31"/>
  <c r="AF30" i="31" s="1"/>
  <c r="AE290" i="31"/>
  <c r="AF290" i="31" s="1"/>
  <c r="AE181" i="31"/>
  <c r="AF181" i="31" s="1"/>
  <c r="AE237" i="31"/>
  <c r="AF237" i="31" s="1"/>
  <c r="AE158" i="31"/>
  <c r="AF158" i="31" s="1"/>
  <c r="AE133" i="31"/>
  <c r="AF133" i="31" s="1"/>
  <c r="AE236" i="31"/>
  <c r="AF236" i="31" s="1"/>
  <c r="AE233" i="31"/>
  <c r="AF233" i="31" s="1"/>
  <c r="AE109" i="31"/>
  <c r="AF109" i="31" s="1"/>
  <c r="AE149" i="31"/>
  <c r="AF149" i="31" s="1"/>
  <c r="AE160" i="31"/>
  <c r="AF160" i="31" s="1"/>
  <c r="AE245" i="31"/>
  <c r="AF245" i="31" s="1"/>
  <c r="AE222" i="31"/>
  <c r="AF222" i="31" s="1"/>
  <c r="AE169" i="31"/>
  <c r="AF169" i="31" s="1"/>
  <c r="AE84" i="31"/>
  <c r="AF84" i="31" s="1"/>
  <c r="AE129" i="31"/>
  <c r="AF129" i="31" s="1"/>
  <c r="AE134" i="31"/>
  <c r="AF134" i="31" s="1"/>
  <c r="AE93" i="31"/>
  <c r="AF93" i="31" s="1"/>
  <c r="AE215" i="31"/>
  <c r="AF215" i="31" s="1"/>
  <c r="AE100" i="31"/>
  <c r="AF100" i="31" s="1"/>
  <c r="AE105" i="31"/>
  <c r="AF105" i="31" s="1"/>
  <c r="AE31" i="31"/>
  <c r="AF31" i="31" s="1"/>
  <c r="AE207" i="31"/>
  <c r="AF207" i="31" s="1"/>
  <c r="AE265" i="31"/>
  <c r="AF265" i="31" s="1"/>
  <c r="AE59" i="31"/>
  <c r="AF59" i="31" s="1"/>
  <c r="AE269" i="31"/>
  <c r="AF269" i="31" s="1"/>
  <c r="AE299" i="31"/>
  <c r="AF299" i="31" s="1"/>
  <c r="AE208" i="31"/>
  <c r="AF208" i="31" s="1"/>
  <c r="AE175" i="31"/>
  <c r="AF175" i="31" s="1"/>
  <c r="AE309" i="31"/>
  <c r="AF309" i="31" s="1"/>
  <c r="AE303" i="31"/>
  <c r="AF303" i="31" s="1"/>
  <c r="AE248" i="31"/>
  <c r="AF248" i="31" s="1"/>
  <c r="AE171" i="31"/>
  <c r="AF171" i="31" s="1"/>
  <c r="AE102" i="31"/>
  <c r="AF102" i="31" s="1"/>
  <c r="AE120" i="31"/>
  <c r="AF120" i="31" s="1"/>
  <c r="AE198" i="31"/>
  <c r="AF198" i="31" s="1"/>
  <c r="AE242" i="31"/>
  <c r="AF242" i="31" s="1"/>
  <c r="AE47" i="31"/>
  <c r="AF47" i="31" s="1"/>
  <c r="AE291" i="31"/>
  <c r="AF291" i="31" s="1"/>
  <c r="AE310" i="31"/>
  <c r="AF310" i="31" s="1"/>
  <c r="AE48" i="31"/>
  <c r="AF48" i="31" s="1"/>
  <c r="AE90" i="31"/>
  <c r="AF90" i="31" s="1"/>
  <c r="AE28" i="31"/>
  <c r="AF28" i="31" s="1"/>
  <c r="AE302" i="31"/>
  <c r="AF302" i="31" s="1"/>
  <c r="AE249" i="31"/>
  <c r="AF249" i="31" s="1"/>
  <c r="AE307" i="31"/>
  <c r="AF307" i="31" s="1"/>
  <c r="AE39" i="31"/>
  <c r="AF39" i="31" s="1"/>
  <c r="AE63" i="31"/>
  <c r="AF63" i="31" s="1"/>
  <c r="AE197" i="31"/>
  <c r="AF197" i="31" s="1"/>
  <c r="AE44" i="31"/>
  <c r="AF44" i="31" s="1"/>
  <c r="AE20" i="31"/>
  <c r="AF20" i="31" s="1"/>
  <c r="AE204" i="31"/>
  <c r="AF204" i="31" s="1"/>
  <c r="AE239" i="31"/>
  <c r="AF239" i="31" s="1"/>
  <c r="AE65" i="31"/>
  <c r="AF65" i="31" s="1"/>
  <c r="AE172" i="31"/>
  <c r="AF172" i="31" s="1"/>
  <c r="AE241" i="31"/>
  <c r="AF241" i="31" s="1"/>
  <c r="AE251" i="31"/>
  <c r="AF251" i="31" s="1"/>
  <c r="AE64" i="31"/>
  <c r="AF64" i="31" s="1"/>
  <c r="AE289" i="31"/>
  <c r="AF289" i="31" s="1"/>
  <c r="AE229" i="31"/>
  <c r="AF229" i="31" s="1"/>
  <c r="AE94" i="31"/>
  <c r="AF94" i="31" s="1"/>
  <c r="AE285" i="31"/>
  <c r="AF285" i="31" s="1"/>
  <c r="AE201" i="31"/>
  <c r="AF201" i="31" s="1"/>
  <c r="AE257" i="31"/>
  <c r="AF257" i="31" s="1"/>
  <c r="AE61" i="31"/>
  <c r="AF61" i="31" s="1"/>
  <c r="AE99" i="31"/>
  <c r="AF99" i="31" s="1"/>
  <c r="AE127" i="31"/>
  <c r="AF127" i="31" s="1"/>
  <c r="AE37" i="31"/>
  <c r="AF37" i="31" s="1"/>
  <c r="AE260" i="31"/>
  <c r="AF260" i="31" s="1"/>
  <c r="AE256" i="31"/>
  <c r="AF256" i="31" s="1"/>
  <c r="AE219" i="31"/>
  <c r="AF219" i="31" s="1"/>
  <c r="AE87" i="31"/>
  <c r="AF87" i="31" s="1"/>
  <c r="AE177" i="31"/>
  <c r="AF177" i="31" s="1"/>
  <c r="AE213" i="31"/>
  <c r="AF213" i="31" s="1"/>
  <c r="AE144" i="31"/>
  <c r="AF144" i="31" s="1"/>
  <c r="AE60" i="31"/>
  <c r="AF60" i="31" s="1"/>
  <c r="AE89" i="31"/>
  <c r="AF89" i="31" s="1"/>
  <c r="AE252" i="31"/>
  <c r="AF252" i="31" s="1"/>
  <c r="AE143" i="31"/>
  <c r="AF143" i="31" s="1"/>
  <c r="AE92" i="31"/>
  <c r="AF92" i="31" s="1"/>
  <c r="AE212" i="31"/>
  <c r="AF212" i="31" s="1"/>
  <c r="AE137" i="31"/>
  <c r="AF137" i="31" s="1"/>
  <c r="AE253" i="31"/>
  <c r="AF253" i="31" s="1"/>
  <c r="AE53" i="31"/>
  <c r="AF53" i="31" s="1"/>
  <c r="AE58" i="31"/>
  <c r="AF58" i="31" s="1"/>
  <c r="AE29" i="31"/>
  <c r="AF29" i="31" s="1"/>
  <c r="AE226" i="31"/>
  <c r="AF226" i="31" s="1"/>
  <c r="AE286" i="31"/>
  <c r="AF286" i="31" s="1"/>
  <c r="AE22" i="31"/>
  <c r="AF22" i="31" s="1"/>
  <c r="AE163" i="31"/>
  <c r="AF163" i="31" s="1"/>
  <c r="AE40" i="31"/>
  <c r="AF40" i="31" s="1"/>
  <c r="AE165" i="31"/>
  <c r="AF165" i="31" s="1"/>
  <c r="AE305" i="31"/>
  <c r="AF305" i="31" s="1"/>
  <c r="AE221" i="31"/>
  <c r="AF221" i="31" s="1"/>
  <c r="C40" i="36"/>
  <c r="C46" i="36" s="1"/>
  <c r="F46" i="36" s="1"/>
  <c r="AE154" i="35"/>
  <c r="AF154" i="35" s="1"/>
  <c r="AE89" i="35"/>
  <c r="AF89" i="35" s="1"/>
  <c r="AE172" i="35"/>
  <c r="AF172" i="35" s="1"/>
  <c r="AE56" i="35"/>
  <c r="AF56" i="35" s="1"/>
  <c r="AE23" i="35"/>
  <c r="AF23" i="35" s="1"/>
  <c r="AE58" i="35"/>
  <c r="AF58" i="35" s="1"/>
  <c r="AE87" i="35"/>
  <c r="AF87" i="35" s="1"/>
  <c r="AE126" i="35"/>
  <c r="AF126" i="35" s="1"/>
  <c r="AE138" i="35"/>
  <c r="AF138" i="35" s="1"/>
  <c r="AE36" i="35"/>
  <c r="AF36" i="35" s="1"/>
  <c r="AE33" i="35"/>
  <c r="AF33" i="35" s="1"/>
  <c r="AE74" i="35"/>
  <c r="AF74" i="35" s="1"/>
  <c r="AE185" i="35"/>
  <c r="AF185" i="35" s="1"/>
  <c r="AE78" i="35"/>
  <c r="AF78" i="35" s="1"/>
  <c r="AE94" i="35"/>
  <c r="AF94" i="35" s="1"/>
  <c r="AE165" i="35"/>
  <c r="AF165" i="35" s="1"/>
  <c r="AE97" i="35"/>
  <c r="AF97" i="35" s="1"/>
  <c r="AE112" i="35"/>
  <c r="AF112" i="35" s="1"/>
  <c r="AE199" i="35"/>
  <c r="AF199" i="35" s="1"/>
  <c r="AE193" i="35"/>
  <c r="AF193" i="35" s="1"/>
  <c r="AE68" i="35"/>
  <c r="AF68" i="35" s="1"/>
  <c r="AE256" i="35"/>
  <c r="AF256" i="35" s="1"/>
  <c r="AE223" i="35"/>
  <c r="AF223" i="35" s="1"/>
  <c r="AE27" i="35"/>
  <c r="AF27" i="35" s="1"/>
  <c r="AE64" i="35"/>
  <c r="AF64" i="35" s="1"/>
  <c r="AE44" i="35"/>
  <c r="AF44" i="35" s="1"/>
  <c r="AE251" i="35"/>
  <c r="AF251" i="35" s="1"/>
  <c r="AE301" i="35"/>
  <c r="AF301" i="35" s="1"/>
  <c r="AE211" i="35"/>
  <c r="AF211" i="35" s="1"/>
  <c r="AE288" i="35"/>
  <c r="AF288" i="35" s="1"/>
  <c r="AE169" i="35"/>
  <c r="AF169" i="35" s="1"/>
  <c r="AE238" i="35"/>
  <c r="AF238" i="35" s="1"/>
  <c r="AE22" i="35"/>
  <c r="AF22" i="35" s="1"/>
  <c r="AE263" i="35"/>
  <c r="AF263" i="35" s="1"/>
  <c r="AE217" i="35"/>
  <c r="AF217" i="35" s="1"/>
  <c r="AE166" i="35"/>
  <c r="AF166" i="35" s="1"/>
  <c r="AE174" i="35"/>
  <c r="AF174" i="35" s="1"/>
  <c r="AE162" i="35"/>
  <c r="AF162" i="35" s="1"/>
  <c r="AE34" i="35"/>
  <c r="AF34" i="35" s="1"/>
  <c r="AE110" i="35"/>
  <c r="AF110" i="35" s="1"/>
  <c r="AE88" i="35"/>
  <c r="AF88" i="35" s="1"/>
  <c r="AE170" i="35"/>
  <c r="AF170" i="35" s="1"/>
  <c r="AE237" i="35"/>
  <c r="AF237" i="35" s="1"/>
  <c r="AE53" i="35"/>
  <c r="AF53" i="35" s="1"/>
  <c r="AE297" i="35"/>
  <c r="AF297" i="35" s="1"/>
  <c r="AE247" i="35"/>
  <c r="AF247" i="35" s="1"/>
  <c r="AE285" i="35"/>
  <c r="AF285" i="35" s="1"/>
  <c r="AE294" i="35"/>
  <c r="AF294" i="35" s="1"/>
  <c r="AE234" i="35"/>
  <c r="AF234" i="35" s="1"/>
  <c r="AE202" i="35"/>
  <c r="AF202" i="35" s="1"/>
  <c r="AE41" i="35"/>
  <c r="AF41" i="35" s="1"/>
  <c r="AE187" i="35"/>
  <c r="AF187" i="35" s="1"/>
  <c r="AE132" i="35"/>
  <c r="AF132" i="35" s="1"/>
  <c r="AE310" i="35"/>
  <c r="AF310" i="35" s="1"/>
  <c r="AE250" i="35"/>
  <c r="AF250" i="35" s="1"/>
  <c r="AE51" i="35"/>
  <c r="AF51" i="35" s="1"/>
  <c r="AE29" i="35"/>
  <c r="AF29" i="35" s="1"/>
  <c r="AE241" i="35"/>
  <c r="AF241" i="35" s="1"/>
  <c r="AE208" i="35"/>
  <c r="AF208" i="35" s="1"/>
  <c r="AE259" i="35"/>
  <c r="AF259" i="35" s="1"/>
  <c r="AE216" i="35"/>
  <c r="AF216" i="35" s="1"/>
  <c r="AE254" i="35"/>
  <c r="AF254" i="35" s="1"/>
  <c r="AE308" i="35"/>
  <c r="AF308" i="35" s="1"/>
  <c r="AE277" i="35"/>
  <c r="AF277" i="35" s="1"/>
  <c r="AE303" i="35"/>
  <c r="AF303" i="35" s="1"/>
  <c r="AE276" i="35"/>
  <c r="AF276" i="35" s="1"/>
  <c r="AE295" i="35"/>
  <c r="AF295" i="35" s="1"/>
  <c r="AE287" i="35"/>
  <c r="AF287" i="35" s="1"/>
  <c r="AE71" i="35"/>
  <c r="AF71" i="35" s="1"/>
  <c r="AE143" i="35"/>
  <c r="AF143" i="35" s="1"/>
  <c r="AE299" i="35"/>
  <c r="AF299" i="35" s="1"/>
  <c r="AE286" i="35"/>
  <c r="AF286" i="35" s="1"/>
  <c r="AE63" i="35"/>
  <c r="AF63" i="35" s="1"/>
  <c r="AE281" i="35"/>
  <c r="AF281" i="35" s="1"/>
  <c r="AE282" i="35"/>
  <c r="AF282" i="35" s="1"/>
  <c r="AE239" i="35"/>
  <c r="AF239" i="35" s="1"/>
  <c r="AE115" i="35"/>
  <c r="AF115" i="35" s="1"/>
  <c r="AE258" i="35"/>
  <c r="AF258" i="35" s="1"/>
  <c r="AE293" i="35"/>
  <c r="AF293" i="35" s="1"/>
  <c r="AE81" i="35"/>
  <c r="AF81" i="35" s="1"/>
  <c r="AE57" i="35"/>
  <c r="AF57" i="35" s="1"/>
  <c r="AE212" i="35"/>
  <c r="AF212" i="35" s="1"/>
  <c r="AE243" i="35"/>
  <c r="AF243" i="35" s="1"/>
  <c r="AE224" i="35"/>
  <c r="AF224" i="35" s="1"/>
  <c r="AE200" i="35"/>
  <c r="AF200" i="35" s="1"/>
  <c r="AE191" i="35"/>
  <c r="AF191" i="35" s="1"/>
  <c r="AE264" i="35"/>
  <c r="AF264" i="35" s="1"/>
  <c r="AE62" i="35"/>
  <c r="AF62" i="35" s="1"/>
  <c r="AE76" i="35"/>
  <c r="AF76" i="35" s="1"/>
  <c r="AE181" i="35"/>
  <c r="AF181" i="35" s="1"/>
  <c r="AE133" i="35"/>
  <c r="AF133" i="35" s="1"/>
  <c r="AE271" i="35"/>
  <c r="AF271" i="35" s="1"/>
  <c r="AE84" i="35"/>
  <c r="AF84" i="35" s="1"/>
  <c r="AE79" i="35"/>
  <c r="AF79" i="35" s="1"/>
  <c r="AE226" i="35"/>
  <c r="AF226" i="35" s="1"/>
  <c r="AE230" i="35"/>
  <c r="AF230" i="35" s="1"/>
  <c r="AE28" i="35"/>
  <c r="AF28" i="35" s="1"/>
  <c r="AE134" i="35"/>
  <c r="AF134" i="35" s="1"/>
  <c r="AE158" i="35"/>
  <c r="AF158" i="35" s="1"/>
  <c r="AE31" i="35"/>
  <c r="AF31" i="35" s="1"/>
  <c r="AE72" i="35"/>
  <c r="AF72" i="35" s="1"/>
  <c r="AE20" i="35"/>
  <c r="AF20" i="35" s="1"/>
  <c r="AE145" i="35"/>
  <c r="AF145" i="35" s="1"/>
  <c r="AE161" i="35"/>
  <c r="AF161" i="35" s="1"/>
  <c r="AE163" i="35"/>
  <c r="AF163" i="35" s="1"/>
  <c r="AE85" i="35"/>
  <c r="AF85" i="35" s="1"/>
  <c r="AE116" i="35"/>
  <c r="AF116" i="35" s="1"/>
  <c r="AE21" i="35"/>
  <c r="AF21" i="35" s="1"/>
  <c r="AE159" i="35"/>
  <c r="AF159" i="35" s="1"/>
  <c r="AE128" i="35"/>
  <c r="AF128" i="35" s="1"/>
  <c r="AE93" i="35"/>
  <c r="AF93" i="35" s="1"/>
  <c r="AE298" i="35"/>
  <c r="AF298" i="35" s="1"/>
  <c r="AE157" i="35"/>
  <c r="AF157" i="35" s="1"/>
  <c r="AE135" i="35"/>
  <c r="AF135" i="35" s="1"/>
  <c r="AE155" i="35"/>
  <c r="AF155" i="35" s="1"/>
  <c r="AE210" i="35"/>
  <c r="AF210" i="35" s="1"/>
  <c r="AE292" i="35"/>
  <c r="AF292" i="35" s="1"/>
  <c r="AE127" i="35"/>
  <c r="AF127" i="35" s="1"/>
  <c r="AE192" i="35"/>
  <c r="AF192" i="35" s="1"/>
  <c r="AE102" i="35"/>
  <c r="AF102" i="35" s="1"/>
  <c r="AE289" i="35"/>
  <c r="AF289" i="35" s="1"/>
  <c r="AE82" i="35"/>
  <c r="AF82" i="35" s="1"/>
  <c r="AE150" i="35"/>
  <c r="AF150" i="35" s="1"/>
  <c r="AE119" i="35"/>
  <c r="AF119" i="35" s="1"/>
  <c r="AE184" i="35"/>
  <c r="AF184" i="35" s="1"/>
  <c r="AE206" i="35"/>
  <c r="AF206" i="35" s="1"/>
  <c r="AE171" i="35"/>
  <c r="AF171" i="35" s="1"/>
  <c r="AE122" i="35"/>
  <c r="AF122" i="35" s="1"/>
  <c r="AE59" i="35"/>
  <c r="AF59" i="35" s="1"/>
  <c r="AE131" i="35"/>
  <c r="AF131" i="35" s="1"/>
  <c r="AE279" i="31"/>
  <c r="AF279" i="31" s="1"/>
  <c r="AE225" i="31"/>
  <c r="AF225" i="31" s="1"/>
  <c r="AE130" i="31"/>
  <c r="AF130" i="31" s="1"/>
  <c r="AE180" i="31"/>
  <c r="AF180" i="31" s="1"/>
  <c r="AE41" i="31"/>
  <c r="AF41" i="31" s="1"/>
  <c r="AE70" i="31"/>
  <c r="AF70" i="31" s="1"/>
  <c r="AE81" i="31"/>
  <c r="AF81" i="31" s="1"/>
  <c r="AE121" i="31"/>
  <c r="AF121" i="31" s="1"/>
  <c r="AE79" i="31"/>
  <c r="AF79" i="31" s="1"/>
  <c r="AE211" i="31"/>
  <c r="AF211" i="31" s="1"/>
  <c r="AE75" i="31"/>
  <c r="AF75" i="31" s="1"/>
  <c r="AE170" i="31"/>
  <c r="AF170" i="31" s="1"/>
  <c r="AE246" i="31"/>
  <c r="AF246" i="31" s="1"/>
  <c r="AE254" i="31"/>
  <c r="AF254" i="31" s="1"/>
  <c r="AE196" i="31"/>
  <c r="AF196" i="31" s="1"/>
  <c r="AE283" i="31"/>
  <c r="AF283" i="31" s="1"/>
  <c r="AE244" i="31"/>
  <c r="AF244" i="31" s="1"/>
  <c r="AE116" i="31"/>
  <c r="AF116" i="31" s="1"/>
  <c r="AE231" i="31"/>
  <c r="AF231" i="31" s="1"/>
  <c r="AE232" i="31"/>
  <c r="AF232" i="31" s="1"/>
  <c r="AE118" i="31"/>
  <c r="AF118" i="31" s="1"/>
  <c r="AE298" i="31"/>
  <c r="AF298" i="31" s="1"/>
  <c r="AE173" i="31"/>
  <c r="AF173" i="31" s="1"/>
  <c r="AE274" i="31"/>
  <c r="AF274" i="31" s="1"/>
  <c r="AE27" i="31"/>
  <c r="AF27" i="31" s="1"/>
  <c r="AE278" i="31"/>
  <c r="AF278" i="31" s="1"/>
  <c r="AE25" i="31"/>
  <c r="AF25" i="31" s="1"/>
  <c r="AE135" i="31"/>
  <c r="AF135" i="31" s="1"/>
  <c r="AE57" i="31"/>
  <c r="AF57" i="31" s="1"/>
  <c r="AE199" i="31"/>
  <c r="AF199" i="31" s="1"/>
  <c r="AE97" i="31"/>
  <c r="AF97" i="31" s="1"/>
  <c r="AE192" i="31"/>
  <c r="AF192" i="31" s="1"/>
  <c r="AE126" i="31"/>
  <c r="AF126" i="31" s="1"/>
  <c r="AE255" i="31"/>
  <c r="AF255" i="31" s="1"/>
  <c r="AE288" i="31"/>
  <c r="AF288" i="31" s="1"/>
  <c r="AE150" i="31"/>
  <c r="AF150" i="31" s="1"/>
  <c r="AE210" i="31"/>
  <c r="AF210" i="31" s="1"/>
  <c r="AE107" i="31"/>
  <c r="AF107" i="31" s="1"/>
  <c r="AE184" i="31"/>
  <c r="AF184" i="31" s="1"/>
  <c r="AE62" i="31"/>
  <c r="AF62" i="31" s="1"/>
  <c r="AE73" i="31"/>
  <c r="AF73" i="31" s="1"/>
  <c r="AE86" i="31"/>
  <c r="AF86" i="31" s="1"/>
  <c r="AE176" i="31"/>
  <c r="AF176" i="31" s="1"/>
  <c r="AE35" i="31"/>
  <c r="AF35" i="31" s="1"/>
  <c r="AE42" i="31"/>
  <c r="AF42" i="31" s="1"/>
  <c r="AE132" i="31"/>
  <c r="AF132" i="31" s="1"/>
  <c r="AE66" i="31"/>
  <c r="AF66" i="31" s="1"/>
  <c r="AE186" i="31"/>
  <c r="AF186" i="31" s="1"/>
  <c r="AE217" i="31"/>
  <c r="AF217" i="31" s="1"/>
  <c r="AE240" i="31"/>
  <c r="AF240" i="31" s="1"/>
  <c r="AE228" i="31"/>
  <c r="AF228" i="31" s="1"/>
  <c r="AE216" i="31"/>
  <c r="AF216" i="31" s="1"/>
  <c r="AE98" i="31"/>
  <c r="AF98" i="31" s="1"/>
  <c r="AE76" i="31"/>
  <c r="AF76" i="31" s="1"/>
  <c r="AE214" i="31"/>
  <c r="AF214" i="31" s="1"/>
  <c r="AE166" i="31"/>
  <c r="AF166" i="31" s="1"/>
  <c r="AE156" i="31"/>
  <c r="AF156" i="31" s="1"/>
  <c r="AE108" i="31"/>
  <c r="AF108" i="31" s="1"/>
  <c r="AE55" i="31"/>
  <c r="AF55" i="31" s="1"/>
  <c r="AE139" i="31"/>
  <c r="AF139" i="31" s="1"/>
  <c r="AE155" i="31"/>
  <c r="AF155" i="31" s="1"/>
  <c r="AE297" i="31"/>
  <c r="AF297" i="31" s="1"/>
  <c r="AE301" i="31"/>
  <c r="AF301" i="31" s="1"/>
  <c r="AE128" i="31"/>
  <c r="AF128" i="31" s="1"/>
  <c r="AE203" i="31"/>
  <c r="AF203" i="31" s="1"/>
  <c r="AE49" i="31"/>
  <c r="AF49" i="31" s="1"/>
  <c r="AE54" i="31"/>
  <c r="AF54" i="31" s="1"/>
  <c r="AE50" i="31"/>
  <c r="AF50" i="31" s="1"/>
  <c r="AE74" i="31"/>
  <c r="AF74" i="31" s="1"/>
  <c r="AE295" i="31"/>
  <c r="AF295" i="31" s="1"/>
  <c r="AE294" i="31"/>
  <c r="AF294" i="31" s="1"/>
  <c r="AE220" i="31"/>
  <c r="AF220" i="31" s="1"/>
  <c r="AE147" i="31"/>
  <c r="AF147" i="31" s="1"/>
  <c r="AE183" i="31"/>
  <c r="AF183" i="31" s="1"/>
  <c r="AE209" i="31"/>
  <c r="AF209" i="31" s="1"/>
  <c r="AE159" i="31"/>
  <c r="AF159" i="31" s="1"/>
  <c r="AE164" i="31"/>
  <c r="AF164" i="31" s="1"/>
  <c r="AE224" i="31"/>
  <c r="AF224" i="31" s="1"/>
  <c r="AE193" i="31"/>
  <c r="AF193" i="31" s="1"/>
  <c r="AE261" i="31"/>
  <c r="AF261" i="31" s="1"/>
  <c r="AE157" i="31"/>
  <c r="AF157" i="31" s="1"/>
  <c r="AE82" i="31"/>
  <c r="AF82" i="31" s="1"/>
  <c r="AE34" i="31"/>
  <c r="AF34" i="31" s="1"/>
  <c r="AE32" i="31"/>
  <c r="AF32" i="31" s="1"/>
  <c r="AE235" i="31"/>
  <c r="AF235" i="31" s="1"/>
  <c r="AE151" i="31"/>
  <c r="AF151" i="31" s="1"/>
  <c r="AE36" i="31"/>
  <c r="AF36" i="31" s="1"/>
  <c r="AE138" i="31"/>
  <c r="AF138" i="31" s="1"/>
  <c r="AE77" i="31"/>
  <c r="AF77" i="31" s="1"/>
  <c r="AE103" i="31"/>
  <c r="AF103" i="31" s="1"/>
  <c r="AE80" i="31"/>
  <c r="AF80" i="31" s="1"/>
  <c r="AE142" i="31"/>
  <c r="AF142" i="31" s="1"/>
  <c r="AE263" i="31"/>
  <c r="AF263" i="31" s="1"/>
  <c r="AE281" i="31"/>
  <c r="AF281" i="31" s="1"/>
  <c r="AE195" i="31"/>
  <c r="AF195" i="31" s="1"/>
  <c r="AE190" i="31"/>
  <c r="AF190" i="31" s="1"/>
  <c r="AE187" i="31"/>
  <c r="AF187" i="31" s="1"/>
  <c r="AE273" i="31"/>
  <c r="AF273" i="31" s="1"/>
  <c r="AE259" i="31"/>
  <c r="AF259" i="31" s="1"/>
  <c r="AE115" i="31"/>
  <c r="AF115" i="31" s="1"/>
  <c r="AE152" i="31"/>
  <c r="AF152" i="31" s="1"/>
  <c r="AE69" i="31"/>
  <c r="AF69" i="31" s="1"/>
  <c r="AE250" i="31"/>
  <c r="AF250" i="31" s="1"/>
  <c r="AE282" i="31"/>
  <c r="AF282" i="31" s="1"/>
  <c r="AE227" i="31"/>
  <c r="AF227" i="31" s="1"/>
  <c r="AE188" i="31"/>
  <c r="AF188" i="31" s="1"/>
  <c r="AE202" i="31"/>
  <c r="AF202" i="31" s="1"/>
  <c r="AE51" i="31"/>
  <c r="AF51" i="31" s="1"/>
  <c r="AE88" i="31"/>
  <c r="AF88" i="31" s="1"/>
  <c r="AE123" i="31"/>
  <c r="AF123" i="31" s="1"/>
  <c r="AE141" i="31"/>
  <c r="AF141" i="31" s="1"/>
  <c r="AE96" i="31"/>
  <c r="AF96" i="31" s="1"/>
  <c r="AE218" i="31"/>
  <c r="AF218" i="31" s="1"/>
  <c r="AE95" i="31"/>
  <c r="AF95" i="31" s="1"/>
  <c r="AE33" i="31"/>
  <c r="AF33" i="31" s="1"/>
  <c r="AE194" i="31"/>
  <c r="AF194" i="31" s="1"/>
  <c r="AE268" i="31"/>
  <c r="AF268" i="31" s="1"/>
  <c r="AE168" i="31"/>
  <c r="AF168" i="31" s="1"/>
  <c r="AE52" i="31"/>
  <c r="AF52" i="31" s="1"/>
  <c r="AE145" i="31"/>
  <c r="AF145" i="31" s="1"/>
  <c r="AE72" i="31"/>
  <c r="AF72" i="31" s="1"/>
  <c r="AE131" i="31"/>
  <c r="AF131" i="31" s="1"/>
  <c r="AE267" i="31"/>
  <c r="AF267" i="31" s="1"/>
  <c r="AE101" i="31"/>
  <c r="AF101" i="31" s="1"/>
  <c r="AE104" i="31"/>
  <c r="AF104" i="31" s="1"/>
  <c r="AE179" i="31"/>
  <c r="AF179" i="31" s="1"/>
  <c r="AE270" i="31"/>
  <c r="AF270" i="31" s="1"/>
  <c r="AE148" i="31"/>
  <c r="AF148" i="31" s="1"/>
  <c r="AE266" i="31"/>
  <c r="AF266" i="31" s="1"/>
  <c r="AE46" i="31"/>
  <c r="AF46" i="31" s="1"/>
  <c r="AE238" i="31"/>
  <c r="AF238" i="31" s="1"/>
  <c r="AE271" i="31"/>
  <c r="AF271" i="31" s="1"/>
  <c r="AE264" i="31"/>
  <c r="AF264" i="31" s="1"/>
  <c r="AE275" i="31"/>
  <c r="AF275" i="31" s="1"/>
  <c r="AE234" i="31"/>
  <c r="AF234" i="31" s="1"/>
  <c r="AE85" i="31"/>
  <c r="AF85" i="31" s="1"/>
  <c r="AE258" i="31"/>
  <c r="AF258" i="31" s="1"/>
  <c r="AE287" i="31"/>
  <c r="AF287" i="31" s="1"/>
  <c r="AE146" i="31"/>
  <c r="AF146" i="31" s="1"/>
  <c r="AE21" i="31"/>
  <c r="AF21" i="31" s="1"/>
  <c r="AE185" i="31"/>
  <c r="AF185" i="31" s="1"/>
  <c r="AE71" i="31"/>
  <c r="AF71" i="31" s="1"/>
  <c r="AE140" i="31"/>
  <c r="AF140" i="31" s="1"/>
  <c r="AE24" i="31"/>
  <c r="AF24" i="31" s="1"/>
  <c r="AE304" i="31"/>
  <c r="AF304" i="31" s="1"/>
  <c r="AE45" i="31"/>
  <c r="AF45" i="31" s="1"/>
  <c r="AE119" i="31"/>
  <c r="AF119" i="31" s="1"/>
  <c r="AE68" i="31"/>
  <c r="AF68" i="31" s="1"/>
  <c r="AE272" i="31"/>
  <c r="AF272" i="31" s="1"/>
  <c r="AE167" i="31"/>
  <c r="AF167" i="31" s="1"/>
  <c r="AE56" i="31"/>
  <c r="AF56" i="31" s="1"/>
  <c r="AE112" i="31"/>
  <c r="AF112" i="31" s="1"/>
  <c r="AE125" i="31"/>
  <c r="AF125" i="31" s="1"/>
  <c r="AE306" i="31"/>
  <c r="AF306" i="31" s="1"/>
  <c r="AE162" i="31"/>
  <c r="AF162" i="31" s="1"/>
  <c r="AE293" i="31"/>
  <c r="AF293" i="31" s="1"/>
  <c r="AE23" i="31"/>
  <c r="AF23" i="31" s="1"/>
  <c r="AE247" i="31"/>
  <c r="AF247" i="31" s="1"/>
  <c r="AE78" i="31"/>
  <c r="AF78" i="31" s="1"/>
  <c r="AE117" i="31"/>
  <c r="AF117" i="31" s="1"/>
  <c r="AE38" i="31"/>
  <c r="AF38" i="31" s="1"/>
  <c r="AE191" i="31"/>
  <c r="AF191" i="31" s="1"/>
  <c r="AE43" i="31"/>
  <c r="AF43" i="31" s="1"/>
  <c r="AE26" i="31"/>
  <c r="AF26" i="31" s="1"/>
  <c r="AE262" i="31"/>
  <c r="AF262" i="31" s="1"/>
  <c r="AE296" i="31"/>
  <c r="AF296" i="31" s="1"/>
  <c r="AE154" i="31"/>
  <c r="AF154" i="31" s="1"/>
  <c r="AE223" i="31"/>
  <c r="AF223" i="31" s="1"/>
  <c r="AE300" i="31"/>
  <c r="AF300" i="31" s="1"/>
  <c r="AE83" i="31"/>
  <c r="AF83" i="31" s="1"/>
  <c r="AE110" i="31"/>
  <c r="AF110" i="31" s="1"/>
  <c r="AE200" i="31"/>
  <c r="AF200" i="31" s="1"/>
  <c r="AE280" i="31"/>
  <c r="AF280" i="31" s="1"/>
  <c r="AE153" i="31"/>
  <c r="AF153" i="31" s="1"/>
  <c r="AE243" i="31"/>
  <c r="AF243" i="31" s="1"/>
  <c r="AE276" i="31"/>
  <c r="AF276" i="31" s="1"/>
  <c r="AE91" i="31"/>
  <c r="AF91" i="31" s="1"/>
  <c r="AE174" i="31"/>
  <c r="AF174" i="31" s="1"/>
  <c r="AE206" i="31"/>
  <c r="AF206" i="31" s="1"/>
  <c r="AE284" i="31"/>
  <c r="AF284" i="31" s="1"/>
  <c r="AE113" i="31"/>
  <c r="AF113" i="31" s="1"/>
  <c r="AE308" i="31"/>
  <c r="AF308" i="31" s="1"/>
  <c r="AE161" i="31"/>
  <c r="AF161" i="31" s="1"/>
  <c r="AE136" i="31"/>
  <c r="AF136" i="31" s="1"/>
  <c r="AE292" i="31"/>
  <c r="AF292" i="31" s="1"/>
  <c r="AE122" i="31"/>
  <c r="AF122" i="31" s="1"/>
  <c r="AE230" i="31"/>
  <c r="AF230" i="31" s="1"/>
  <c r="AE178" i="31"/>
  <c r="AF178" i="31" s="1"/>
  <c r="AE302" i="35"/>
  <c r="AF302" i="35" s="1"/>
  <c r="AE246" i="35"/>
  <c r="AF246" i="35" s="1"/>
  <c r="AE213" i="35"/>
  <c r="AF213" i="35" s="1"/>
  <c r="AE307" i="35"/>
  <c r="AF307" i="35" s="1"/>
  <c r="AE86" i="35"/>
  <c r="AF86" i="35" s="1"/>
  <c r="AE309" i="35"/>
  <c r="AF309" i="35" s="1"/>
  <c r="AE215" i="35"/>
  <c r="AF215" i="35" s="1"/>
  <c r="AE121" i="35"/>
  <c r="AF121" i="35" s="1"/>
  <c r="AE38" i="35"/>
  <c r="AF38" i="35" s="1"/>
  <c r="AE218" i="35"/>
  <c r="AF218" i="35" s="1"/>
  <c r="AE30" i="35"/>
  <c r="AF30" i="35" s="1"/>
  <c r="AE54" i="35"/>
  <c r="AF54" i="35" s="1"/>
  <c r="AE283" i="35"/>
  <c r="AF283" i="35" s="1"/>
  <c r="AE228" i="35"/>
  <c r="AF228" i="35" s="1"/>
  <c r="AE65" i="35"/>
  <c r="AF65" i="35" s="1"/>
  <c r="AE151" i="35"/>
  <c r="AF151" i="35" s="1"/>
  <c r="AE173" i="35"/>
  <c r="AF173" i="35" s="1"/>
  <c r="AE227" i="35"/>
  <c r="AF227" i="35" s="1"/>
  <c r="AE300" i="35"/>
  <c r="AF300" i="35" s="1"/>
  <c r="AE61" i="35"/>
  <c r="AF61" i="35" s="1"/>
  <c r="AE37" i="35"/>
  <c r="AF37" i="35" s="1"/>
  <c r="AE67" i="35"/>
  <c r="AF67" i="35" s="1"/>
  <c r="AE267" i="35"/>
  <c r="AF267" i="35" s="1"/>
  <c r="AE291" i="35"/>
  <c r="AF291" i="35" s="1"/>
  <c r="AE39" i="35"/>
  <c r="AF39" i="35" s="1"/>
  <c r="AE98" i="35"/>
  <c r="AF98" i="35" s="1"/>
  <c r="AE261" i="35"/>
  <c r="AF261" i="35" s="1"/>
  <c r="AE270" i="35"/>
  <c r="AF270" i="35" s="1"/>
  <c r="AE40" i="35"/>
  <c r="AF40" i="35" s="1"/>
  <c r="AE188" i="35"/>
  <c r="AF188" i="35" s="1"/>
  <c r="AE278" i="35"/>
  <c r="AF278" i="35" s="1"/>
  <c r="AE265" i="35"/>
  <c r="AF265" i="35" s="1"/>
  <c r="AE140" i="35"/>
  <c r="AF140" i="35" s="1"/>
  <c r="AE178" i="35"/>
  <c r="AF178" i="35" s="1"/>
  <c r="AE175" i="35"/>
  <c r="AF175" i="35" s="1"/>
  <c r="AE214" i="35"/>
  <c r="AF214" i="35" s="1"/>
  <c r="AE201" i="35"/>
  <c r="AF201" i="35" s="1"/>
  <c r="AE91" i="35"/>
  <c r="AF91" i="35" s="1"/>
  <c r="AE182" i="35"/>
  <c r="AF182" i="35" s="1"/>
  <c r="AE100" i="35"/>
  <c r="AF100" i="35" s="1"/>
  <c r="AE290" i="35"/>
  <c r="AF290" i="35" s="1"/>
  <c r="AE101" i="35"/>
  <c r="AF101" i="35" s="1"/>
  <c r="AE176" i="35"/>
  <c r="AF176" i="35" s="1"/>
  <c r="AE114" i="35"/>
  <c r="AF114" i="35" s="1"/>
  <c r="AE136" i="35"/>
  <c r="AF136" i="35" s="1"/>
  <c r="AE70" i="35"/>
  <c r="AF70" i="35" s="1"/>
  <c r="AE225" i="35"/>
  <c r="AF225" i="35" s="1"/>
  <c r="AE104" i="35"/>
  <c r="AF104" i="35" s="1"/>
  <c r="AE137" i="35"/>
  <c r="AF137" i="35" s="1"/>
  <c r="AE189" i="35"/>
  <c r="AF189" i="35" s="1"/>
  <c r="AE198" i="35"/>
  <c r="AF198" i="35" s="1"/>
  <c r="AE272" i="35"/>
  <c r="AF272" i="35" s="1"/>
  <c r="AE205" i="35"/>
  <c r="AF205" i="35" s="1"/>
  <c r="AE152" i="35"/>
  <c r="AF152" i="35" s="1"/>
  <c r="AE80" i="35"/>
  <c r="AF80" i="35" s="1"/>
  <c r="AE149" i="35"/>
  <c r="AF149" i="35" s="1"/>
  <c r="AE167" i="35"/>
  <c r="AF167" i="35" s="1"/>
  <c r="AE190" i="35"/>
  <c r="AF190" i="35" s="1"/>
  <c r="AE195" i="35"/>
  <c r="AF195" i="35" s="1"/>
  <c r="AE120" i="35"/>
  <c r="AF120" i="35" s="1"/>
  <c r="AE203" i="35"/>
  <c r="AF203" i="35" s="1"/>
  <c r="AE123" i="35"/>
  <c r="AF123" i="35" s="1"/>
  <c r="AE90" i="35"/>
  <c r="AF90" i="35" s="1"/>
  <c r="AE142" i="35"/>
  <c r="AF142" i="35" s="1"/>
  <c r="AE160" i="35"/>
  <c r="AF160" i="35" s="1"/>
  <c r="AE106" i="35"/>
  <c r="AF106" i="35" s="1"/>
  <c r="AE92" i="35"/>
  <c r="AF92" i="35" s="1"/>
  <c r="AE179" i="35"/>
  <c r="AF179" i="35" s="1"/>
  <c r="AE25" i="35"/>
  <c r="AF25" i="35" s="1"/>
  <c r="AE118" i="35"/>
  <c r="AF118" i="35" s="1"/>
  <c r="AE139" i="35"/>
  <c r="AF139" i="35" s="1"/>
  <c r="AE95" i="35"/>
  <c r="AF95" i="35" s="1"/>
  <c r="AE75" i="35"/>
  <c r="AF75" i="35" s="1"/>
  <c r="AE130" i="35"/>
  <c r="AF130" i="35" s="1"/>
  <c r="AE186" i="35"/>
  <c r="AF186" i="35" s="1"/>
  <c r="AE111" i="35"/>
  <c r="AF111" i="35" s="1"/>
  <c r="AE141" i="35"/>
  <c r="AF141" i="35" s="1"/>
  <c r="AE47" i="35"/>
  <c r="AF47" i="35" s="1"/>
  <c r="AE83" i="35"/>
  <c r="AF83" i="35" s="1"/>
  <c r="AE177" i="35"/>
  <c r="AF177" i="35" s="1"/>
  <c r="AE245" i="35"/>
  <c r="AF245" i="35" s="1"/>
  <c r="AE43" i="35"/>
  <c r="AF43" i="35" s="1"/>
  <c r="AE32" i="35"/>
  <c r="AF32" i="35" s="1"/>
  <c r="AE196" i="35"/>
  <c r="AF196" i="35" s="1"/>
  <c r="AE107" i="35"/>
  <c r="AF107" i="35" s="1"/>
  <c r="AE147" i="35"/>
  <c r="AF147" i="35" s="1"/>
  <c r="AE103" i="35"/>
  <c r="AF103" i="35" s="1"/>
  <c r="AE148" i="35"/>
  <c r="AF148" i="35" s="1"/>
  <c r="AE108" i="35"/>
  <c r="AF108" i="35" s="1"/>
  <c r="AE125" i="35"/>
  <c r="AF125" i="35" s="1"/>
  <c r="AE52" i="35"/>
  <c r="AF52" i="35" s="1"/>
  <c r="AE129" i="35"/>
  <c r="AF129" i="35" s="1"/>
  <c r="AE66" i="35"/>
  <c r="AF66" i="35" s="1"/>
  <c r="AE194" i="35"/>
  <c r="AF194" i="35" s="1"/>
  <c r="AE113" i="35"/>
  <c r="AF113" i="35" s="1"/>
  <c r="AE48" i="35"/>
  <c r="AF48" i="35" s="1"/>
  <c r="AE69" i="35"/>
  <c r="AF69" i="35" s="1"/>
  <c r="AE207" i="35"/>
  <c r="AF207" i="35" s="1"/>
  <c r="AE209" i="35"/>
  <c r="AF209" i="35" s="1"/>
  <c r="AE49" i="35"/>
  <c r="AF49" i="35" s="1"/>
  <c r="AE105" i="35"/>
  <c r="AF105" i="35" s="1"/>
  <c r="AE42" i="35"/>
  <c r="AF42" i="35" s="1"/>
  <c r="AE204" i="35"/>
  <c r="AF204" i="35" s="1"/>
  <c r="AE60" i="35"/>
  <c r="AF60" i="35" s="1"/>
  <c r="AE46" i="35"/>
  <c r="AF46" i="35" s="1"/>
  <c r="AE269" i="35"/>
  <c r="AF269" i="35" s="1"/>
  <c r="AE153" i="35"/>
  <c r="AF153" i="35" s="1"/>
  <c r="AE77" i="35"/>
  <c r="AF77" i="35" s="1"/>
  <c r="AE109" i="35"/>
  <c r="AF109" i="35" s="1"/>
  <c r="AE305" i="35"/>
  <c r="AF305" i="35" s="1"/>
  <c r="AE144" i="35"/>
  <c r="AF144" i="35" s="1"/>
  <c r="AE197" i="35"/>
  <c r="AF197" i="35" s="1"/>
  <c r="AE124" i="35"/>
  <c r="AF124" i="35" s="1"/>
  <c r="AE26" i="35"/>
  <c r="AF26" i="35" s="1"/>
  <c r="AE35" i="35"/>
  <c r="AF35" i="35" s="1"/>
  <c r="AE73" i="35"/>
  <c r="AF73" i="35" s="1"/>
  <c r="AE236" i="35"/>
  <c r="AF236" i="35" s="1"/>
  <c r="AE253" i="35"/>
  <c r="AF253" i="35" s="1"/>
  <c r="AE266" i="35"/>
  <c r="AF266" i="35" s="1"/>
  <c r="AE284" i="35"/>
  <c r="AF284" i="35" s="1"/>
  <c r="AE219" i="35"/>
  <c r="AF219" i="35" s="1"/>
  <c r="AE96" i="35"/>
  <c r="AF96" i="35" s="1"/>
  <c r="AE180" i="35"/>
  <c r="AF180" i="35" s="1"/>
  <c r="AE183" i="35"/>
  <c r="AF183" i="35" s="1"/>
  <c r="AE55" i="35"/>
  <c r="AF55" i="35" s="1"/>
  <c r="AE164" i="35"/>
  <c r="AF164" i="35" s="1"/>
  <c r="AE252" i="35"/>
  <c r="AF252" i="35" s="1"/>
  <c r="AE296" i="35"/>
  <c r="AF296" i="35" s="1"/>
  <c r="AE279" i="35"/>
  <c r="AF279" i="35" s="1"/>
  <c r="AE24" i="35"/>
  <c r="AF24" i="35" s="1"/>
  <c r="AE260" i="35"/>
  <c r="AF260" i="35" s="1"/>
  <c r="AE168" i="35"/>
  <c r="AF168" i="35" s="1"/>
  <c r="AE229" i="35"/>
  <c r="AF229" i="35" s="1"/>
  <c r="AE233" i="35"/>
  <c r="AF233" i="35" s="1"/>
  <c r="AE240" i="35"/>
  <c r="AF240" i="35" s="1"/>
  <c r="AE50" i="35"/>
  <c r="AF50" i="35" s="1"/>
  <c r="AE156" i="35"/>
  <c r="AF156" i="35" s="1"/>
  <c r="AE117" i="35"/>
  <c r="AF117" i="35" s="1"/>
  <c r="AE257" i="35"/>
  <c r="AF257" i="35" s="1"/>
  <c r="AE262" i="35"/>
  <c r="AF262" i="35" s="1"/>
  <c r="AE275" i="35"/>
  <c r="AF275" i="35" s="1"/>
  <c r="AE146" i="35"/>
  <c r="AF146" i="35" s="1"/>
  <c r="AE280" i="35"/>
  <c r="AF280" i="35" s="1"/>
  <c r="AE274" i="35"/>
  <c r="AF274" i="35" s="1"/>
  <c r="AE235" i="35"/>
  <c r="AF235" i="35" s="1"/>
  <c r="AE232" i="35"/>
  <c r="AF232" i="35" s="1"/>
  <c r="AE273" i="35"/>
  <c r="AF273" i="35" s="1"/>
  <c r="AE255" i="35"/>
  <c r="AF255" i="35" s="1"/>
  <c r="AE249" i="35"/>
  <c r="AF249" i="35" s="1"/>
  <c r="AE99" i="35"/>
  <c r="AF99" i="35" s="1"/>
  <c r="AE222" i="35"/>
  <c r="AF222" i="35" s="1"/>
  <c r="AE244" i="35"/>
  <c r="AF244" i="35" s="1"/>
  <c r="AE248" i="35"/>
  <c r="AF248" i="35" s="1"/>
  <c r="AE304" i="35"/>
  <c r="AF304" i="35" s="1"/>
  <c r="AE306" i="35"/>
  <c r="AF306" i="35" s="1"/>
  <c r="AE242" i="35"/>
  <c r="AF242" i="35" s="1"/>
  <c r="AE268" i="35"/>
  <c r="AF268" i="35" s="1"/>
  <c r="AE45" i="35"/>
  <c r="AF45" i="35" s="1"/>
  <c r="AE221" i="35"/>
  <c r="AF221" i="35" s="1"/>
  <c r="AE220" i="35"/>
  <c r="AF220" i="35" s="1"/>
  <c r="AE231" i="35"/>
  <c r="AF231" i="35" s="1"/>
  <c r="AE298" i="34"/>
  <c r="AE231" i="34"/>
  <c r="AE282" i="34"/>
  <c r="AE253" i="34"/>
  <c r="AE261" i="34"/>
  <c r="AE211" i="34"/>
  <c r="AE290" i="34"/>
  <c r="AE70" i="34"/>
  <c r="AE146" i="34"/>
  <c r="AE243" i="34"/>
  <c r="AE244" i="34"/>
  <c r="AE148" i="34"/>
  <c r="AE301" i="34"/>
  <c r="AE192" i="34"/>
  <c r="AE280" i="34"/>
  <c r="AE87" i="34"/>
  <c r="AE284" i="34"/>
  <c r="AE84" i="34"/>
  <c r="AE162" i="34"/>
  <c r="AE109" i="34"/>
  <c r="AE213" i="34"/>
  <c r="AE135" i="34"/>
  <c r="AE207" i="34"/>
  <c r="AE60" i="34"/>
  <c r="AE262" i="34"/>
  <c r="AE294" i="34"/>
  <c r="AE183" i="34"/>
  <c r="AE221" i="34"/>
  <c r="AE72" i="34"/>
  <c r="AE201" i="34"/>
  <c r="AE113" i="34"/>
  <c r="AE119" i="34"/>
  <c r="AE27" i="34"/>
  <c r="AE194" i="34"/>
  <c r="AE94" i="34"/>
  <c r="AE35" i="34"/>
  <c r="AE161" i="34"/>
  <c r="AE20" i="34"/>
  <c r="AE246" i="34"/>
  <c r="AE75" i="34"/>
  <c r="AE122" i="34"/>
  <c r="AE164" i="34"/>
  <c r="AE61" i="34"/>
  <c r="AE23" i="34"/>
  <c r="AE166" i="34"/>
  <c r="AE271" i="34"/>
  <c r="AE287" i="34"/>
  <c r="AE210" i="34"/>
  <c r="AE205" i="34"/>
  <c r="AE278" i="34"/>
  <c r="AE232" i="34"/>
  <c r="AE266" i="34"/>
  <c r="AE145" i="34"/>
  <c r="AE173" i="34"/>
  <c r="AE69" i="34"/>
  <c r="AE256" i="34"/>
  <c r="AE289" i="34"/>
  <c r="AE239" i="34"/>
  <c r="AE159" i="34"/>
  <c r="AE50" i="34"/>
  <c r="AE104" i="34"/>
  <c r="AE131" i="34"/>
  <c r="AE153" i="34"/>
  <c r="AE74" i="34"/>
  <c r="AE66" i="34"/>
  <c r="AE76" i="34"/>
  <c r="AE25" i="34"/>
  <c r="AE151" i="34"/>
  <c r="AE112" i="34"/>
  <c r="AE276" i="34"/>
  <c r="AE105" i="34"/>
  <c r="AE168" i="34"/>
  <c r="AE33" i="34"/>
  <c r="AE73" i="34"/>
  <c r="AE274" i="34"/>
  <c r="AE178" i="34"/>
  <c r="AE64" i="34"/>
  <c r="AE196" i="34"/>
  <c r="AE277" i="34"/>
  <c r="AE171" i="34"/>
  <c r="AE273" i="34"/>
  <c r="AE56" i="34"/>
  <c r="AE225" i="34"/>
  <c r="AE46" i="34"/>
  <c r="AE21" i="34"/>
  <c r="AE71" i="34"/>
  <c r="AE260" i="34"/>
  <c r="AE129" i="34"/>
  <c r="AE265" i="34"/>
  <c r="AE42" i="34"/>
  <c r="AE36" i="34"/>
  <c r="AE200" i="34"/>
  <c r="AE202" i="34"/>
  <c r="AE65" i="34"/>
  <c r="AE275" i="34"/>
  <c r="AE83" i="34"/>
  <c r="AE306" i="34"/>
  <c r="AE79" i="34"/>
  <c r="AE149" i="34"/>
  <c r="AE160" i="34"/>
  <c r="AE279" i="34"/>
  <c r="AE187" i="34"/>
  <c r="AE108" i="34"/>
  <c r="AE31" i="34"/>
  <c r="AE54" i="34"/>
  <c r="AE43" i="34"/>
  <c r="AE180" i="34"/>
  <c r="AE296" i="34"/>
  <c r="AE82" i="34"/>
  <c r="AE254" i="34"/>
  <c r="AE123" i="34"/>
  <c r="AE147" i="34"/>
  <c r="AE22" i="34"/>
  <c r="AE206" i="34"/>
  <c r="AE99" i="34"/>
  <c r="AE85" i="34"/>
  <c r="AE269" i="34"/>
  <c r="AE299" i="34"/>
  <c r="AE44" i="34"/>
  <c r="AE77" i="34"/>
  <c r="AE303" i="34"/>
  <c r="AE127" i="34"/>
  <c r="AE143" i="34"/>
  <c r="AE68" i="34"/>
  <c r="AE286" i="34"/>
  <c r="AE174" i="34"/>
  <c r="AE251" i="34"/>
  <c r="AE281" i="34"/>
  <c r="AE134" i="34"/>
  <c r="AE193" i="34"/>
  <c r="AE41" i="34"/>
  <c r="AE291" i="34"/>
  <c r="AE144" i="34"/>
  <c r="AE309" i="34"/>
  <c r="AE179" i="34"/>
  <c r="AE63" i="34"/>
  <c r="AE30" i="34"/>
  <c r="AE242" i="34"/>
  <c r="AE195" i="34"/>
  <c r="AE97" i="34"/>
  <c r="AE185" i="34"/>
  <c r="AE307" i="34"/>
  <c r="AE233" i="34"/>
  <c r="AE297" i="34"/>
  <c r="AE170" i="34"/>
  <c r="AE88" i="34"/>
  <c r="AE305" i="34"/>
  <c r="AE255" i="34"/>
  <c r="AE308" i="34"/>
  <c r="AE96" i="34"/>
  <c r="AE114" i="34"/>
  <c r="AE28" i="34"/>
  <c r="AE100" i="34"/>
  <c r="AE29" i="34"/>
  <c r="AE51" i="34"/>
  <c r="AE247" i="34"/>
  <c r="AE116" i="34"/>
  <c r="AE191" i="34"/>
  <c r="AE249" i="34"/>
  <c r="AE115" i="34"/>
  <c r="AE295" i="34"/>
  <c r="AE39" i="34"/>
  <c r="AE228" i="34"/>
  <c r="AE214" i="34"/>
  <c r="AE264" i="34"/>
  <c r="AE38" i="34"/>
  <c r="AE137" i="34"/>
  <c r="AE199" i="34"/>
  <c r="AE220" i="34"/>
  <c r="AE40" i="34"/>
  <c r="AE292" i="34"/>
  <c r="AE236" i="34"/>
  <c r="AE268" i="34"/>
  <c r="AE177" i="34"/>
  <c r="AE126" i="34"/>
  <c r="AE93" i="34"/>
  <c r="AE92" i="34"/>
  <c r="AE156" i="34"/>
  <c r="AE95" i="34"/>
  <c r="AE267" i="34"/>
  <c r="AE263" i="34"/>
  <c r="AE230" i="34"/>
  <c r="AE130" i="34"/>
  <c r="AE288" i="34"/>
  <c r="AE209" i="34"/>
  <c r="AE111" i="34"/>
  <c r="AE132" i="34"/>
  <c r="AE258" i="34"/>
  <c r="AE167" i="34"/>
  <c r="AE90" i="34"/>
  <c r="AE223" i="34"/>
  <c r="AE163" i="34"/>
  <c r="AE259" i="34"/>
  <c r="AE86" i="34"/>
  <c r="AE235" i="34"/>
  <c r="AE89" i="34"/>
  <c r="AE238" i="34"/>
  <c r="AE293" i="34"/>
  <c r="AE198" i="34"/>
  <c r="AE204" i="34"/>
  <c r="AE49" i="34"/>
  <c r="AE67" i="34"/>
  <c r="AE118" i="34"/>
  <c r="AE154" i="34"/>
  <c r="AE216" i="34"/>
  <c r="AE91" i="34"/>
  <c r="AE283" i="34"/>
  <c r="AE59" i="34"/>
  <c r="AE55" i="34"/>
  <c r="AE32" i="34"/>
  <c r="AE140" i="34"/>
  <c r="AE48" i="34"/>
  <c r="AE245" i="34"/>
  <c r="AE142" i="34"/>
  <c r="AE172" i="34"/>
  <c r="AE80" i="34"/>
  <c r="AE169" i="34"/>
  <c r="AE234" i="34"/>
  <c r="AE45" i="34"/>
  <c r="AE128" i="34"/>
  <c r="AE158" i="34"/>
  <c r="AE34" i="34"/>
  <c r="AE53" i="34"/>
  <c r="AE52" i="34"/>
  <c r="AE138" i="34"/>
  <c r="AE217" i="34"/>
  <c r="AE58" i="34"/>
  <c r="AE218" i="34"/>
  <c r="AE272" i="34"/>
  <c r="AE110" i="34"/>
  <c r="AE182" i="34"/>
  <c r="AE302" i="34"/>
  <c r="AE219" i="34"/>
  <c r="AE252" i="34"/>
  <c r="AE310" i="34"/>
  <c r="AE26" i="34"/>
  <c r="AE37" i="34"/>
  <c r="AE190" i="34"/>
  <c r="AE139" i="34"/>
  <c r="AE184" i="34"/>
  <c r="AE212" i="34"/>
  <c r="AE250" i="34"/>
  <c r="AE101" i="34"/>
  <c r="AE78" i="34"/>
  <c r="AE270" i="34"/>
  <c r="AE102" i="34"/>
  <c r="AE133" i="34"/>
  <c r="AE81" i="34"/>
  <c r="AE181" i="34"/>
  <c r="AE285" i="34"/>
  <c r="AE237" i="34"/>
  <c r="AE24" i="34"/>
  <c r="AE197" i="34"/>
  <c r="AE98" i="34"/>
  <c r="AE117" i="34"/>
  <c r="AE125" i="34"/>
  <c r="AE150" i="34"/>
  <c r="AE62" i="34"/>
  <c r="AE222" i="34"/>
  <c r="AE155" i="34"/>
  <c r="AE189" i="34"/>
  <c r="AE203" i="34"/>
  <c r="AE229" i="34"/>
  <c r="AE248" i="34"/>
  <c r="AE241" i="34"/>
  <c r="AE227" i="34"/>
  <c r="AE136" i="34"/>
  <c r="AE121" i="34"/>
  <c r="AE226" i="34"/>
  <c r="AE186" i="34"/>
  <c r="AE176" i="34"/>
  <c r="AE141" i="34"/>
  <c r="AE107" i="34"/>
  <c r="AE165" i="34"/>
  <c r="AE175" i="34"/>
  <c r="AE300" i="34"/>
  <c r="AE304" i="34"/>
  <c r="AE157" i="34"/>
  <c r="AE215" i="34"/>
  <c r="AE47" i="34"/>
  <c r="AE106" i="34"/>
  <c r="AE103" i="34"/>
  <c r="AE120" i="34"/>
  <c r="AE152" i="34"/>
  <c r="AE188" i="34"/>
  <c r="AE240" i="34"/>
  <c r="AE224" i="34"/>
  <c r="AE124" i="34"/>
  <c r="AE208" i="34"/>
  <c r="AE57" i="34"/>
  <c r="AE257" i="34"/>
  <c r="AF124" i="34" l="1"/>
  <c r="AG124" i="34" s="1"/>
  <c r="AF152" i="34"/>
  <c r="AG152" i="34" s="1"/>
  <c r="AF47" i="34"/>
  <c r="AG47" i="34" s="1"/>
  <c r="AF300" i="34"/>
  <c r="AG300" i="34" s="1"/>
  <c r="AF257" i="34"/>
  <c r="AG257" i="34" s="1"/>
  <c r="AF208" i="34"/>
  <c r="AG208" i="34" s="1"/>
  <c r="AF224" i="34"/>
  <c r="AG224" i="34" s="1"/>
  <c r="AF188" i="34"/>
  <c r="AG188" i="34" s="1"/>
  <c r="AF120" i="34"/>
  <c r="AG120" i="34" s="1"/>
  <c r="AF106" i="34"/>
  <c r="AG106" i="34" s="1"/>
  <c r="AF215" i="34"/>
  <c r="AG215" i="34" s="1"/>
  <c r="AF304" i="34"/>
  <c r="AG304" i="34" s="1"/>
  <c r="AF175" i="34"/>
  <c r="AG175" i="34" s="1"/>
  <c r="AF107" i="34"/>
  <c r="AG107" i="34" s="1"/>
  <c r="AF176" i="34"/>
  <c r="AG176" i="34" s="1"/>
  <c r="AF226" i="34"/>
  <c r="AG226" i="34" s="1"/>
  <c r="AF136" i="34"/>
  <c r="AG136" i="34" s="1"/>
  <c r="AF241" i="34"/>
  <c r="AG241" i="34" s="1"/>
  <c r="AF229" i="34"/>
  <c r="AG229" i="34" s="1"/>
  <c r="AF189" i="34"/>
  <c r="AG189" i="34" s="1"/>
  <c r="AF222" i="34"/>
  <c r="AG222" i="34" s="1"/>
  <c r="AF150" i="34"/>
  <c r="AG150" i="34" s="1"/>
  <c r="AF117" i="34"/>
  <c r="AG117" i="34" s="1"/>
  <c r="AF197" i="34"/>
  <c r="AG197" i="34" s="1"/>
  <c r="AF237" i="34"/>
  <c r="AG237" i="34" s="1"/>
  <c r="AF181" i="34"/>
  <c r="AG181" i="34" s="1"/>
  <c r="AF133" i="34"/>
  <c r="AG133" i="34" s="1"/>
  <c r="AF270" i="34"/>
  <c r="AG270" i="34" s="1"/>
  <c r="AF101" i="34"/>
  <c r="AG101" i="34" s="1"/>
  <c r="AF212" i="34"/>
  <c r="AG212" i="34" s="1"/>
  <c r="AF139" i="34"/>
  <c r="AG139" i="34" s="1"/>
  <c r="AF37" i="34"/>
  <c r="AG37" i="34" s="1"/>
  <c r="AF310" i="34"/>
  <c r="AG310" i="34" s="1"/>
  <c r="AF219" i="34"/>
  <c r="AG219" i="34" s="1"/>
  <c r="AF182" i="34"/>
  <c r="AG182" i="34" s="1"/>
  <c r="AF272" i="34"/>
  <c r="AG272" i="34" s="1"/>
  <c r="AF58" i="34"/>
  <c r="AG58" i="34" s="1"/>
  <c r="AF138" i="34"/>
  <c r="AG138" i="34" s="1"/>
  <c r="AF53" i="34"/>
  <c r="AG53" i="34" s="1"/>
  <c r="AF158" i="34"/>
  <c r="AG158" i="34" s="1"/>
  <c r="AF45" i="34"/>
  <c r="AG45" i="34" s="1"/>
  <c r="AF169" i="34"/>
  <c r="AG169" i="34" s="1"/>
  <c r="AF172" i="34"/>
  <c r="AG172" i="34" s="1"/>
  <c r="AF245" i="34"/>
  <c r="AG245" i="34" s="1"/>
  <c r="AF140" i="34"/>
  <c r="AG140" i="34" s="1"/>
  <c r="AF55" i="34"/>
  <c r="AG55" i="34" s="1"/>
  <c r="AF283" i="34"/>
  <c r="AG283" i="34" s="1"/>
  <c r="AF216" i="34"/>
  <c r="AG216" i="34" s="1"/>
  <c r="AF118" i="34"/>
  <c r="AG118" i="34" s="1"/>
  <c r="AF49" i="34"/>
  <c r="AG49" i="34" s="1"/>
  <c r="AF198" i="34"/>
  <c r="AG198" i="34" s="1"/>
  <c r="AF238" i="34"/>
  <c r="AG238" i="34" s="1"/>
  <c r="AF235" i="34"/>
  <c r="AG235" i="34" s="1"/>
  <c r="AF259" i="34"/>
  <c r="AG259" i="34" s="1"/>
  <c r="AF223" i="34"/>
  <c r="AG223" i="34" s="1"/>
  <c r="AF167" i="34"/>
  <c r="AG167" i="34" s="1"/>
  <c r="AF132" i="34"/>
  <c r="AG132" i="34" s="1"/>
  <c r="AF209" i="34"/>
  <c r="AG209" i="34" s="1"/>
  <c r="AF130" i="34"/>
  <c r="AG130" i="34" s="1"/>
  <c r="AF263" i="34"/>
  <c r="AG263" i="34" s="1"/>
  <c r="AF95" i="34"/>
  <c r="AG95" i="34" s="1"/>
  <c r="AF92" i="34"/>
  <c r="AG92" i="34" s="1"/>
  <c r="AF126" i="34"/>
  <c r="AG126" i="34" s="1"/>
  <c r="AF268" i="34"/>
  <c r="AG268" i="34" s="1"/>
  <c r="AF292" i="34"/>
  <c r="AG292" i="34" s="1"/>
  <c r="AF220" i="34"/>
  <c r="AG220" i="34" s="1"/>
  <c r="AF137" i="34"/>
  <c r="AG137" i="34" s="1"/>
  <c r="AF264" i="34"/>
  <c r="AG264" i="34" s="1"/>
  <c r="AF228" i="34"/>
  <c r="AG228" i="34" s="1"/>
  <c r="AF295" i="34"/>
  <c r="AG295" i="34" s="1"/>
  <c r="AF249" i="34"/>
  <c r="AG249" i="34" s="1"/>
  <c r="AF116" i="34"/>
  <c r="AG116" i="34" s="1"/>
  <c r="AF51" i="34"/>
  <c r="AG51" i="34" s="1"/>
  <c r="AF100" i="34"/>
  <c r="AG100" i="34" s="1"/>
  <c r="AF114" i="34"/>
  <c r="AG114" i="34" s="1"/>
  <c r="AF308" i="34"/>
  <c r="AG308" i="34" s="1"/>
  <c r="AF305" i="34"/>
  <c r="AG305" i="34" s="1"/>
  <c r="AF170" i="34"/>
  <c r="AG170" i="34" s="1"/>
  <c r="AF233" i="34"/>
  <c r="AG233" i="34" s="1"/>
  <c r="AF185" i="34"/>
  <c r="AG185" i="34" s="1"/>
  <c r="AF195" i="34"/>
  <c r="AG195" i="34" s="1"/>
  <c r="AF30" i="34"/>
  <c r="AG30" i="34" s="1"/>
  <c r="AF179" i="34"/>
  <c r="AG179" i="34" s="1"/>
  <c r="AF144" i="34"/>
  <c r="AG144" i="34" s="1"/>
  <c r="AF41" i="34"/>
  <c r="AG41" i="34" s="1"/>
  <c r="AF134" i="34"/>
  <c r="AG134" i="34" s="1"/>
  <c r="AF251" i="34"/>
  <c r="AG251" i="34" s="1"/>
  <c r="AF286" i="34"/>
  <c r="AG286" i="34" s="1"/>
  <c r="AF143" i="34"/>
  <c r="AG143" i="34" s="1"/>
  <c r="AF303" i="34"/>
  <c r="AG303" i="34" s="1"/>
  <c r="AF44" i="34"/>
  <c r="AG44" i="34" s="1"/>
  <c r="AF269" i="34"/>
  <c r="AG269" i="34" s="1"/>
  <c r="AF99" i="34"/>
  <c r="AG99" i="34" s="1"/>
  <c r="AF22" i="34"/>
  <c r="AG22" i="34" s="1"/>
  <c r="AF123" i="34"/>
  <c r="AG123" i="34" s="1"/>
  <c r="AF82" i="34"/>
  <c r="AG82" i="34" s="1"/>
  <c r="AF180" i="34"/>
  <c r="AG180" i="34" s="1"/>
  <c r="AF54" i="34"/>
  <c r="AG54" i="34" s="1"/>
  <c r="AF108" i="34"/>
  <c r="AG108" i="34" s="1"/>
  <c r="AF279" i="34"/>
  <c r="AG279" i="34" s="1"/>
  <c r="AF149" i="34"/>
  <c r="AG149" i="34" s="1"/>
  <c r="AF306" i="34"/>
  <c r="AG306" i="34" s="1"/>
  <c r="AF275" i="34"/>
  <c r="AG275" i="34" s="1"/>
  <c r="AF202" i="34"/>
  <c r="AG202" i="34" s="1"/>
  <c r="AF36" i="34"/>
  <c r="AG36" i="34" s="1"/>
  <c r="AF265" i="34"/>
  <c r="AG265" i="34" s="1"/>
  <c r="AF260" i="34"/>
  <c r="AG260" i="34" s="1"/>
  <c r="AF21" i="34"/>
  <c r="AG21" i="34" s="1"/>
  <c r="AF225" i="34"/>
  <c r="AG225" i="34" s="1"/>
  <c r="AF273" i="34"/>
  <c r="AG273" i="34" s="1"/>
  <c r="AF277" i="34"/>
  <c r="AG277" i="34" s="1"/>
  <c r="AF64" i="34"/>
  <c r="AG64" i="34" s="1"/>
  <c r="AF274" i="34"/>
  <c r="AG274" i="34" s="1"/>
  <c r="AF33" i="34"/>
  <c r="AG33" i="34" s="1"/>
  <c r="AF105" i="34"/>
  <c r="AG105" i="34" s="1"/>
  <c r="AF112" i="34"/>
  <c r="AG112" i="34" s="1"/>
  <c r="AF25" i="34"/>
  <c r="AG25" i="34" s="1"/>
  <c r="AF66" i="34"/>
  <c r="AG66" i="34" s="1"/>
  <c r="AF153" i="34"/>
  <c r="AG153" i="34" s="1"/>
  <c r="AF104" i="34"/>
  <c r="AG104" i="34" s="1"/>
  <c r="AF159" i="34"/>
  <c r="AG159" i="34" s="1"/>
  <c r="AF289" i="34"/>
  <c r="AG289" i="34" s="1"/>
  <c r="AF69" i="34"/>
  <c r="AG69" i="34" s="1"/>
  <c r="AF145" i="34"/>
  <c r="AG145" i="34" s="1"/>
  <c r="AF232" i="34"/>
  <c r="AG232" i="34" s="1"/>
  <c r="AF205" i="34"/>
  <c r="AG205" i="34" s="1"/>
  <c r="AF287" i="34"/>
  <c r="AG287" i="34" s="1"/>
  <c r="AF166" i="34"/>
  <c r="AG166" i="34" s="1"/>
  <c r="AF61" i="34"/>
  <c r="AG61" i="34" s="1"/>
  <c r="AF122" i="34"/>
  <c r="AG122" i="34" s="1"/>
  <c r="AF246" i="34"/>
  <c r="AG246" i="34" s="1"/>
  <c r="AF161" i="34"/>
  <c r="AG161" i="34" s="1"/>
  <c r="AF94" i="34"/>
  <c r="AG94" i="34" s="1"/>
  <c r="AF27" i="34"/>
  <c r="AG27" i="34" s="1"/>
  <c r="AF113" i="34"/>
  <c r="AG113" i="34" s="1"/>
  <c r="AF72" i="34"/>
  <c r="AG72" i="34" s="1"/>
  <c r="AF183" i="34"/>
  <c r="AG183" i="34" s="1"/>
  <c r="AF262" i="34"/>
  <c r="AG262" i="34" s="1"/>
  <c r="AF207" i="34"/>
  <c r="AG207" i="34" s="1"/>
  <c r="AF213" i="34"/>
  <c r="AG213" i="34" s="1"/>
  <c r="AF162" i="34"/>
  <c r="AG162" i="34" s="1"/>
  <c r="AF284" i="34"/>
  <c r="AG284" i="34" s="1"/>
  <c r="AF280" i="34"/>
  <c r="AG280" i="34" s="1"/>
  <c r="AF301" i="34"/>
  <c r="AG301" i="34" s="1"/>
  <c r="AF244" i="34"/>
  <c r="AG244" i="34" s="1"/>
  <c r="AF146" i="34"/>
  <c r="AG146" i="34" s="1"/>
  <c r="AF290" i="34"/>
  <c r="AG290" i="34" s="1"/>
  <c r="AF261" i="34"/>
  <c r="AG261" i="34" s="1"/>
  <c r="AF282" i="34"/>
  <c r="AG282" i="34" s="1"/>
  <c r="AF298" i="34"/>
  <c r="AG298" i="34" s="1"/>
  <c r="AF57" i="34"/>
  <c r="AG57" i="34" s="1"/>
  <c r="AF240" i="34"/>
  <c r="AG240" i="34" s="1"/>
  <c r="AF103" i="34"/>
  <c r="AG103" i="34" s="1"/>
  <c r="AF157" i="34"/>
  <c r="AG157" i="34" s="1"/>
  <c r="AF165" i="34"/>
  <c r="AG165" i="34" s="1"/>
  <c r="AF141" i="34"/>
  <c r="AG141" i="34" s="1"/>
  <c r="AF186" i="34"/>
  <c r="AG186" i="34" s="1"/>
  <c r="AF121" i="34"/>
  <c r="AG121" i="34" s="1"/>
  <c r="AF227" i="34"/>
  <c r="AG227" i="34" s="1"/>
  <c r="AF248" i="34"/>
  <c r="AG248" i="34" s="1"/>
  <c r="AF203" i="34"/>
  <c r="AG203" i="34" s="1"/>
  <c r="AF155" i="34"/>
  <c r="AG155" i="34" s="1"/>
  <c r="AF62" i="34"/>
  <c r="AG62" i="34" s="1"/>
  <c r="AF125" i="34"/>
  <c r="AG125" i="34" s="1"/>
  <c r="AF98" i="34"/>
  <c r="AG98" i="34" s="1"/>
  <c r="AF24" i="34"/>
  <c r="AG24" i="34" s="1"/>
  <c r="AF285" i="34"/>
  <c r="AG285" i="34" s="1"/>
  <c r="AF81" i="34"/>
  <c r="AG81" i="34" s="1"/>
  <c r="AF102" i="34"/>
  <c r="AG102" i="34" s="1"/>
  <c r="AF78" i="34"/>
  <c r="AG78" i="34" s="1"/>
  <c r="AF250" i="34"/>
  <c r="AG250" i="34" s="1"/>
  <c r="AF184" i="34"/>
  <c r="AG184" i="34" s="1"/>
  <c r="AF190" i="34"/>
  <c r="AG190" i="34" s="1"/>
  <c r="AF26" i="34"/>
  <c r="AG26" i="34" s="1"/>
  <c r="AF252" i="34"/>
  <c r="AG252" i="34" s="1"/>
  <c r="AF302" i="34"/>
  <c r="AG302" i="34" s="1"/>
  <c r="AF110" i="34"/>
  <c r="AG110" i="34" s="1"/>
  <c r="AF218" i="34"/>
  <c r="AG218" i="34" s="1"/>
  <c r="AF217" i="34"/>
  <c r="AG217" i="34" s="1"/>
  <c r="AF52" i="34"/>
  <c r="AG52" i="34" s="1"/>
  <c r="AF34" i="34"/>
  <c r="AG34" i="34" s="1"/>
  <c r="AF128" i="34"/>
  <c r="AG128" i="34" s="1"/>
  <c r="AF234" i="34"/>
  <c r="AG234" i="34" s="1"/>
  <c r="AF80" i="34"/>
  <c r="AG80" i="34" s="1"/>
  <c r="AF142" i="34"/>
  <c r="AG142" i="34" s="1"/>
  <c r="AF48" i="34"/>
  <c r="AG48" i="34" s="1"/>
  <c r="AF32" i="34"/>
  <c r="AG32" i="34" s="1"/>
  <c r="AF59" i="34"/>
  <c r="AG59" i="34" s="1"/>
  <c r="AF91" i="34"/>
  <c r="AG91" i="34" s="1"/>
  <c r="AF154" i="34"/>
  <c r="AG154" i="34" s="1"/>
  <c r="AF67" i="34"/>
  <c r="AG67" i="34" s="1"/>
  <c r="AF204" i="34"/>
  <c r="AG204" i="34" s="1"/>
  <c r="AF293" i="34"/>
  <c r="AG293" i="34" s="1"/>
  <c r="AF89" i="34"/>
  <c r="AG89" i="34" s="1"/>
  <c r="AF86" i="34"/>
  <c r="AG86" i="34" s="1"/>
  <c r="AF163" i="34"/>
  <c r="AG163" i="34" s="1"/>
  <c r="AF90" i="34"/>
  <c r="AG90" i="34" s="1"/>
  <c r="AF258" i="34"/>
  <c r="AG258" i="34" s="1"/>
  <c r="AF111" i="34"/>
  <c r="AG111" i="34" s="1"/>
  <c r="AF288" i="34"/>
  <c r="AG288" i="34" s="1"/>
  <c r="AF230" i="34"/>
  <c r="AG230" i="34" s="1"/>
  <c r="AF267" i="34"/>
  <c r="AG267" i="34" s="1"/>
  <c r="AF156" i="34"/>
  <c r="AG156" i="34" s="1"/>
  <c r="AF93" i="34"/>
  <c r="AG93" i="34" s="1"/>
  <c r="AF177" i="34"/>
  <c r="AG177" i="34" s="1"/>
  <c r="AF236" i="34"/>
  <c r="AG236" i="34" s="1"/>
  <c r="AF40" i="34"/>
  <c r="AG40" i="34" s="1"/>
  <c r="AF199" i="34"/>
  <c r="AG199" i="34" s="1"/>
  <c r="AF38" i="34"/>
  <c r="AG38" i="34" s="1"/>
  <c r="AF214" i="34"/>
  <c r="AG214" i="34" s="1"/>
  <c r="AF39" i="34"/>
  <c r="AG39" i="34" s="1"/>
  <c r="AF115" i="34"/>
  <c r="AG115" i="34" s="1"/>
  <c r="AF191" i="34"/>
  <c r="AG191" i="34" s="1"/>
  <c r="AF247" i="34"/>
  <c r="AG247" i="34" s="1"/>
  <c r="AF29" i="34"/>
  <c r="AG29" i="34" s="1"/>
  <c r="AF28" i="34"/>
  <c r="AG28" i="34" s="1"/>
  <c r="AF96" i="34"/>
  <c r="AG96" i="34" s="1"/>
  <c r="AF255" i="34"/>
  <c r="AG255" i="34" s="1"/>
  <c r="AF88" i="34"/>
  <c r="AG88" i="34" s="1"/>
  <c r="AF297" i="34"/>
  <c r="AG297" i="34" s="1"/>
  <c r="AF307" i="34"/>
  <c r="AG307" i="34" s="1"/>
  <c r="AF97" i="34"/>
  <c r="AG97" i="34" s="1"/>
  <c r="AF242" i="34"/>
  <c r="AG242" i="34" s="1"/>
  <c r="AF63" i="34"/>
  <c r="AG63" i="34" s="1"/>
  <c r="AF309" i="34"/>
  <c r="AG309" i="34" s="1"/>
  <c r="AF291" i="34"/>
  <c r="AG291" i="34" s="1"/>
  <c r="AF193" i="34"/>
  <c r="AG193" i="34" s="1"/>
  <c r="AF281" i="34"/>
  <c r="AG281" i="34" s="1"/>
  <c r="AF174" i="34"/>
  <c r="AG174" i="34" s="1"/>
  <c r="AF68" i="34"/>
  <c r="AG68" i="34" s="1"/>
  <c r="AF127" i="34"/>
  <c r="AG127" i="34" s="1"/>
  <c r="AF77" i="34"/>
  <c r="AG77" i="34" s="1"/>
  <c r="AF299" i="34"/>
  <c r="AG299" i="34" s="1"/>
  <c r="AF85" i="34"/>
  <c r="AG85" i="34" s="1"/>
  <c r="AF206" i="34"/>
  <c r="AG206" i="34" s="1"/>
  <c r="AF147" i="34"/>
  <c r="AG147" i="34" s="1"/>
  <c r="AF254" i="34"/>
  <c r="AG254" i="34" s="1"/>
  <c r="AF296" i="34"/>
  <c r="AG296" i="34" s="1"/>
  <c r="AF43" i="34"/>
  <c r="AG43" i="34" s="1"/>
  <c r="AF31" i="34"/>
  <c r="AG31" i="34" s="1"/>
  <c r="AF187" i="34"/>
  <c r="AG187" i="34" s="1"/>
  <c r="AF160" i="34"/>
  <c r="AG160" i="34" s="1"/>
  <c r="AF79" i="34"/>
  <c r="AG79" i="34" s="1"/>
  <c r="AF83" i="34"/>
  <c r="AG83" i="34" s="1"/>
  <c r="AF65" i="34"/>
  <c r="AG65" i="34" s="1"/>
  <c r="AF200" i="34"/>
  <c r="AG200" i="34" s="1"/>
  <c r="AF42" i="34"/>
  <c r="AG42" i="34" s="1"/>
  <c r="AF129" i="34"/>
  <c r="AG129" i="34" s="1"/>
  <c r="AF71" i="34"/>
  <c r="AG71" i="34" s="1"/>
  <c r="AF46" i="34"/>
  <c r="AG46" i="34" s="1"/>
  <c r="AF56" i="34"/>
  <c r="AG56" i="34" s="1"/>
  <c r="AF171" i="34"/>
  <c r="AG171" i="34" s="1"/>
  <c r="AF196" i="34"/>
  <c r="AG196" i="34" s="1"/>
  <c r="AF178" i="34"/>
  <c r="AG178" i="34" s="1"/>
  <c r="AF73" i="34"/>
  <c r="AG73" i="34" s="1"/>
  <c r="AF168" i="34"/>
  <c r="AG168" i="34" s="1"/>
  <c r="AF276" i="34"/>
  <c r="AG276" i="34" s="1"/>
  <c r="AF151" i="34"/>
  <c r="AG151" i="34" s="1"/>
  <c r="AF76" i="34"/>
  <c r="AG76" i="34" s="1"/>
  <c r="AF74" i="34"/>
  <c r="AG74" i="34" s="1"/>
  <c r="AF131" i="34"/>
  <c r="AG131" i="34" s="1"/>
  <c r="AF50" i="34"/>
  <c r="AG50" i="34" s="1"/>
  <c r="AF239" i="34"/>
  <c r="AG239" i="34" s="1"/>
  <c r="AF256" i="34"/>
  <c r="AG256" i="34" s="1"/>
  <c r="AF173" i="34"/>
  <c r="AG173" i="34" s="1"/>
  <c r="AF266" i="34"/>
  <c r="AG266" i="34" s="1"/>
  <c r="AF278" i="34"/>
  <c r="AG278" i="34" s="1"/>
  <c r="AF210" i="34"/>
  <c r="AG210" i="34" s="1"/>
  <c r="AF271" i="34"/>
  <c r="AG271" i="34" s="1"/>
  <c r="AF23" i="34"/>
  <c r="AG23" i="34" s="1"/>
  <c r="AF164" i="34"/>
  <c r="AG164" i="34" s="1"/>
  <c r="AF75" i="34"/>
  <c r="AG75" i="34" s="1"/>
  <c r="AF20" i="34"/>
  <c r="AG20" i="34" s="1"/>
  <c r="AF35" i="34"/>
  <c r="AG35" i="34" s="1"/>
  <c r="AF194" i="34"/>
  <c r="AG194" i="34" s="1"/>
  <c r="AF119" i="34"/>
  <c r="AG119" i="34" s="1"/>
  <c r="AF201" i="34"/>
  <c r="AG201" i="34" s="1"/>
  <c r="AF221" i="34"/>
  <c r="AG221" i="34" s="1"/>
  <c r="AF294" i="34"/>
  <c r="AG294" i="34" s="1"/>
  <c r="AF60" i="34"/>
  <c r="AG60" i="34" s="1"/>
  <c r="AF135" i="34"/>
  <c r="AG135" i="34" s="1"/>
  <c r="AF109" i="34"/>
  <c r="AG109" i="34" s="1"/>
  <c r="AF84" i="34"/>
  <c r="AG84" i="34" s="1"/>
  <c r="AF87" i="34"/>
  <c r="AG87" i="34" s="1"/>
  <c r="AF192" i="34"/>
  <c r="AG192" i="34" s="1"/>
  <c r="AF148" i="34"/>
  <c r="AG148" i="34" s="1"/>
  <c r="AF243" i="34"/>
  <c r="AG243" i="34" s="1"/>
  <c r="AF70" i="34"/>
  <c r="AG70" i="34" s="1"/>
  <c r="AF211" i="34"/>
  <c r="AG211" i="34" s="1"/>
  <c r="AF253" i="34"/>
  <c r="AG253" i="34" s="1"/>
  <c r="AF231" i="34"/>
  <c r="AG231" i="34" s="1"/>
</calcChain>
</file>

<file path=xl/connections.xml><?xml version="1.0" encoding="utf-8"?>
<connections xmlns="http://schemas.openxmlformats.org/spreadsheetml/2006/main">
  <connection id="1" name="STA-1540" type="6" refreshedVersion="3" background="1" saveData="1">
    <textPr codePage="437" firstRow="5" sourceFile="D:\Gal24cVK\STA-1540.SEC" delimited="0">
      <textFields count="28">
        <textField/>
        <textField position="14"/>
        <textField position="18"/>
        <textField position="19"/>
        <textField position="20"/>
        <textField position="21"/>
        <textField position="22"/>
        <textField position="23"/>
        <textField position="24"/>
        <textField position="25"/>
        <textField position="26"/>
        <textField position="27"/>
        <textField position="28"/>
        <textField position="30"/>
        <textField position="31"/>
        <textField position="32"/>
        <textField position="35"/>
        <textField position="38"/>
        <textField position="41"/>
        <textField position="44"/>
        <textField position="46"/>
        <textField position="47"/>
        <textField position="48"/>
        <textField position="49"/>
        <textField position="51"/>
        <textField position="52"/>
        <textField position="53"/>
        <textField position="54"/>
      </textFields>
    </textPr>
  </connection>
  <connection id="2" name="STA-15401" type="6" refreshedVersion="3" background="1" saveData="1">
    <textPr codePage="437" firstRow="5" sourceFile="D:\Gal24cVK\STA-1540.SEC" delimited="0">
      <textFields count="28">
        <textField/>
        <textField position="14"/>
        <textField position="18"/>
        <textField position="19"/>
        <textField position="20"/>
        <textField position="21"/>
        <textField position="22"/>
        <textField position="23"/>
        <textField position="24"/>
        <textField position="25"/>
        <textField position="26"/>
        <textField position="27"/>
        <textField position="28"/>
        <textField position="30"/>
        <textField position="31"/>
        <textField position="32"/>
        <textField position="35"/>
        <textField position="38"/>
        <textField position="41"/>
        <textField position="44"/>
        <textField position="46"/>
        <textField position="47"/>
        <textField position="48"/>
        <textField position="49"/>
        <textField position="51"/>
        <textField position="52"/>
        <textField position="53"/>
        <textField position="54"/>
      </textFields>
    </textPr>
  </connection>
  <connection id="3" name="STARBREA12" type="6" refreshedVersion="3" background="1" saveData="1">
    <textPr codePage="437" sourceFile="C:\Gal24c\STARBREA.SEC" delimited="0">
      <textFields count="23">
        <textField/>
        <textField position="14"/>
        <textField position="18"/>
        <textField position="19"/>
        <textField position="20"/>
        <textField position="21"/>
        <textField position="22"/>
        <textField position="23"/>
        <textField position="24"/>
        <textField position="25"/>
        <textField position="26"/>
        <textField position="27"/>
        <textField position="28"/>
        <textField position="32"/>
        <textField position="35"/>
        <textField position="38"/>
        <textField position="41"/>
        <textField position="44"/>
        <textField position="47"/>
        <textField position="51"/>
        <textField position="52"/>
        <textField position="53"/>
        <textField position="54"/>
      </textFields>
    </textPr>
  </connection>
  <connection id="4" name="STARBREA13" type="6" refreshedVersion="3" background="1" saveData="1">
    <textPr codePage="437" sourceFile="C:\Gal24c\STARBREA.SEC" delimited="0">
      <textFields count="23">
        <textField/>
        <textField position="14"/>
        <textField position="18"/>
        <textField position="19"/>
        <textField position="20"/>
        <textField position="21"/>
        <textField position="22"/>
        <textField position="23"/>
        <textField position="24"/>
        <textField position="25"/>
        <textField position="26"/>
        <textField position="27"/>
        <textField position="28"/>
        <textField position="32"/>
        <textField position="35"/>
        <textField position="38"/>
        <textField position="41"/>
        <textField position="44"/>
        <textField position="47"/>
        <textField position="51"/>
        <textField position="52"/>
        <textField position="53"/>
        <textField position="54"/>
      </textFields>
    </textPr>
  </connection>
</connections>
</file>

<file path=xl/sharedStrings.xml><?xml version="1.0" encoding="utf-8"?>
<sst xmlns="http://schemas.openxmlformats.org/spreadsheetml/2006/main" count="12920" uniqueCount="1108">
  <si>
    <t>Name</t>
  </si>
  <si>
    <t>Hex</t>
  </si>
  <si>
    <t>Pt</t>
  </si>
  <si>
    <t>Si</t>
  </si>
  <si>
    <t>At</t>
  </si>
  <si>
    <t>Hy</t>
  </si>
  <si>
    <t>Po</t>
  </si>
  <si>
    <t>Go</t>
  </si>
  <si>
    <t>La</t>
  </si>
  <si>
    <t>TL</t>
  </si>
  <si>
    <t>Ba</t>
  </si>
  <si>
    <t>Remarks</t>
  </si>
  <si>
    <t>Z</t>
  </si>
  <si>
    <t>Al</t>
  </si>
  <si>
    <t>C</t>
  </si>
  <si>
    <t>A</t>
  </si>
  <si>
    <t>D</t>
  </si>
  <si>
    <t>E</t>
  </si>
  <si>
    <t>B</t>
  </si>
  <si>
    <t>N</t>
  </si>
  <si>
    <t>Ag</t>
  </si>
  <si>
    <t>Fl</t>
  </si>
  <si>
    <t>X</t>
  </si>
  <si>
    <t>S</t>
  </si>
  <si>
    <t>R</t>
  </si>
  <si>
    <t>Ni</t>
  </si>
  <si>
    <t>F</t>
  </si>
  <si>
    <t>Na</t>
  </si>
  <si>
    <t>Ri</t>
  </si>
  <si>
    <t xml:space="preserve"> </t>
  </si>
  <si>
    <t>Wa</t>
  </si>
  <si>
    <t>Exile</t>
  </si>
  <si>
    <t>Ic</t>
  </si>
  <si>
    <t>Lo</t>
  </si>
  <si>
    <t>Va</t>
  </si>
  <si>
    <t>De</t>
  </si>
  <si>
    <t>As</t>
  </si>
  <si>
    <t>Subsector</t>
  </si>
  <si>
    <t>Justince</t>
  </si>
  <si>
    <t>Tokitre</t>
  </si>
  <si>
    <t>G</t>
  </si>
  <si>
    <t>-</t>
  </si>
  <si>
    <t>Orzabal</t>
  </si>
  <si>
    <t>Pax Deorum</t>
  </si>
  <si>
    <t>Cp</t>
  </si>
  <si>
    <t>Pacifica</t>
  </si>
  <si>
    <t>Chubu</t>
  </si>
  <si>
    <t>Yelloworld</t>
  </si>
  <si>
    <t>Tuscany</t>
  </si>
  <si>
    <t>Mu</t>
  </si>
  <si>
    <t>Silence</t>
  </si>
  <si>
    <t>Titanic</t>
  </si>
  <si>
    <t>I1</t>
  </si>
  <si>
    <t>I2</t>
  </si>
  <si>
    <t>I3</t>
  </si>
  <si>
    <t>I4</t>
  </si>
  <si>
    <t>P</t>
  </si>
  <si>
    <t>Winterworld</t>
  </si>
  <si>
    <t>Winchester</t>
  </si>
  <si>
    <t>Redemption</t>
  </si>
  <si>
    <t>Shelter</t>
  </si>
  <si>
    <t>Wretched</t>
  </si>
  <si>
    <t>Skyliner</t>
  </si>
  <si>
    <t>Shirelles</t>
  </si>
  <si>
    <t>Orgoglio</t>
  </si>
  <si>
    <t>Shadow</t>
  </si>
  <si>
    <t>Chime</t>
  </si>
  <si>
    <t>Fontaine</t>
  </si>
  <si>
    <t>Acroupa</t>
  </si>
  <si>
    <t>Garden</t>
  </si>
  <si>
    <t>Paregin</t>
  </si>
  <si>
    <t>Workfield</t>
  </si>
  <si>
    <t>Montrose</t>
  </si>
  <si>
    <t>Anasazi</t>
  </si>
  <si>
    <t>Seb</t>
  </si>
  <si>
    <t>Trantor</t>
  </si>
  <si>
    <t>Roland</t>
  </si>
  <si>
    <t>Oye Como</t>
  </si>
  <si>
    <t>Duchy</t>
  </si>
  <si>
    <t>Dusty</t>
  </si>
  <si>
    <t>Bubbles</t>
  </si>
  <si>
    <t>Spiral</t>
  </si>
  <si>
    <t>Slainte</t>
  </si>
  <si>
    <t>Ceskyi</t>
  </si>
  <si>
    <t>Vintage</t>
  </si>
  <si>
    <t>Fastball</t>
  </si>
  <si>
    <t>Leoin</t>
  </si>
  <si>
    <t>Nosso Nosso</t>
  </si>
  <si>
    <t>Diaoran</t>
  </si>
  <si>
    <t>Starburst</t>
  </si>
  <si>
    <t>Kyu Sakamoto</t>
  </si>
  <si>
    <t>Ifield</t>
  </si>
  <si>
    <t>Aqualine</t>
  </si>
  <si>
    <t>Cianji</t>
  </si>
  <si>
    <t>Hermit</t>
  </si>
  <si>
    <t>Infected</t>
  </si>
  <si>
    <t>Red Route</t>
  </si>
  <si>
    <t>Deadstar</t>
  </si>
  <si>
    <t>Pointer</t>
  </si>
  <si>
    <t>Donovan</t>
  </si>
  <si>
    <t>Orcana</t>
  </si>
  <si>
    <t>Olio</t>
  </si>
  <si>
    <t>Inaosat</t>
  </si>
  <si>
    <t>Floaters</t>
  </si>
  <si>
    <t>Silver Orb</t>
  </si>
  <si>
    <t>Angelicus</t>
  </si>
  <si>
    <t>Rivington</t>
  </si>
  <si>
    <t>Robbin</t>
  </si>
  <si>
    <t>Vibrasphere</t>
  </si>
  <si>
    <t>Nevicava</t>
  </si>
  <si>
    <t>Bombay</t>
  </si>
  <si>
    <t>Oktane</t>
  </si>
  <si>
    <t>Ipinnae</t>
  </si>
  <si>
    <t>Flies</t>
  </si>
  <si>
    <t>Dusk</t>
  </si>
  <si>
    <t>Grace</t>
  </si>
  <si>
    <t>Ranin</t>
  </si>
  <si>
    <t>Bitterend</t>
  </si>
  <si>
    <t>Tension</t>
  </si>
  <si>
    <t>Sarde</t>
  </si>
  <si>
    <t>Mia</t>
  </si>
  <si>
    <t>Samtara</t>
  </si>
  <si>
    <t>Comerwake</t>
  </si>
  <si>
    <t>Saigon</t>
  </si>
  <si>
    <t>Nadia</t>
  </si>
  <si>
    <t>Requiem</t>
  </si>
  <si>
    <t>Threshold</t>
  </si>
  <si>
    <t>Mist</t>
  </si>
  <si>
    <t>Kanno</t>
  </si>
  <si>
    <t>Dreamworld</t>
  </si>
  <si>
    <t>Tianik</t>
  </si>
  <si>
    <t>Quajora</t>
  </si>
  <si>
    <t>Detour</t>
  </si>
  <si>
    <t>Peiping</t>
  </si>
  <si>
    <t>St Anne</t>
  </si>
  <si>
    <t>Sysadmin</t>
  </si>
  <si>
    <t>Vieunia</t>
  </si>
  <si>
    <t>Captivity</t>
  </si>
  <si>
    <t>Worldfield</t>
  </si>
  <si>
    <t>Nyman</t>
  </si>
  <si>
    <t>Penombra</t>
  </si>
  <si>
    <t>Zihuat</t>
  </si>
  <si>
    <t>Alkhalikoi</t>
  </si>
  <si>
    <t>Wsi</t>
  </si>
  <si>
    <t>Mons Argent</t>
  </si>
  <si>
    <t>Geronimo</t>
  </si>
  <si>
    <t>Enigma</t>
  </si>
  <si>
    <t>Blackbone</t>
  </si>
  <si>
    <t>Flandry</t>
  </si>
  <si>
    <t>Waves</t>
  </si>
  <si>
    <t>Greenfield</t>
  </si>
  <si>
    <t>Struckdown</t>
  </si>
  <si>
    <t>Blight</t>
  </si>
  <si>
    <t>Logan's Run</t>
  </si>
  <si>
    <t>Trapped</t>
  </si>
  <si>
    <t>Darren</t>
  </si>
  <si>
    <t>River</t>
  </si>
  <si>
    <t>Forest</t>
  </si>
  <si>
    <t>Gloria</t>
  </si>
  <si>
    <t>Wonderland</t>
  </si>
  <si>
    <t>Daskomo</t>
  </si>
  <si>
    <t>Kosh</t>
  </si>
  <si>
    <t>Pling</t>
  </si>
  <si>
    <t>Risen</t>
  </si>
  <si>
    <t>Graves</t>
  </si>
  <si>
    <t>Qwerty</t>
  </si>
  <si>
    <t>Scouts' Rest</t>
  </si>
  <si>
    <t>Trin</t>
  </si>
  <si>
    <t>Rocks</t>
  </si>
  <si>
    <t>Crova</t>
  </si>
  <si>
    <t>Dowry</t>
  </si>
  <si>
    <t>Proxy</t>
  </si>
  <si>
    <t>Moons</t>
  </si>
  <si>
    <t>Memento</t>
  </si>
  <si>
    <t>Imperator</t>
  </si>
  <si>
    <t>Woodwind</t>
  </si>
  <si>
    <t>Whiteheart</t>
  </si>
  <si>
    <t>Wracknruin</t>
  </si>
  <si>
    <t>Bluemarble</t>
  </si>
  <si>
    <t>Auxil</t>
  </si>
  <si>
    <t>Brownfield</t>
  </si>
  <si>
    <t>Kaakhiskiki</t>
  </si>
  <si>
    <t>Tradition</t>
  </si>
  <si>
    <t>Andecy</t>
  </si>
  <si>
    <t>Zaaremug</t>
  </si>
  <si>
    <t>Twissa</t>
  </si>
  <si>
    <t>Atlanta</t>
  </si>
  <si>
    <t>Roundhead</t>
  </si>
  <si>
    <t>Bensusan</t>
  </si>
  <si>
    <t>Sahara</t>
  </si>
  <si>
    <t>Scorpion</t>
  </si>
  <si>
    <t>Moonrise</t>
  </si>
  <si>
    <t>Siigiizumi</t>
  </si>
  <si>
    <t>Alluvia</t>
  </si>
  <si>
    <t>Chin</t>
  </si>
  <si>
    <t>Immanuel</t>
  </si>
  <si>
    <t>Virtue</t>
  </si>
  <si>
    <t>Calantha</t>
  </si>
  <si>
    <t>Questions</t>
  </si>
  <si>
    <t>Omni</t>
  </si>
  <si>
    <t>Paean</t>
  </si>
  <si>
    <t>Edamar</t>
  </si>
  <si>
    <t>Lugikad</t>
  </si>
  <si>
    <t>Newsight</t>
  </si>
  <si>
    <t>Phong e</t>
  </si>
  <si>
    <t>Phong</t>
  </si>
  <si>
    <t>Unity</t>
  </si>
  <si>
    <t>Nf</t>
  </si>
  <si>
    <t>Channelight</t>
  </si>
  <si>
    <t>Riskworld</t>
  </si>
  <si>
    <t>Cortana</t>
  </si>
  <si>
    <t>Opaque</t>
  </si>
  <si>
    <t>Arikeshmundin</t>
  </si>
  <si>
    <t>Degar</t>
  </si>
  <si>
    <t>Avalon</t>
  </si>
  <si>
    <t>Arcoyali</t>
  </si>
  <si>
    <t>Salvation</t>
  </si>
  <si>
    <t>Ashkige</t>
  </si>
  <si>
    <t>Khii Eshkhima</t>
  </si>
  <si>
    <t>Nedadip</t>
  </si>
  <si>
    <t>Crown</t>
  </si>
  <si>
    <t>Smallfry</t>
  </si>
  <si>
    <t>Curiosity</t>
  </si>
  <si>
    <t>Dieinplace</t>
  </si>
  <si>
    <t>Enlugal</t>
  </si>
  <si>
    <t>Truth</t>
  </si>
  <si>
    <t>Irka Ir</t>
  </si>
  <si>
    <t>Orb</t>
  </si>
  <si>
    <t>Sword</t>
  </si>
  <si>
    <t>Castor</t>
  </si>
  <si>
    <t>Trup</t>
  </si>
  <si>
    <t>Ishimaga</t>
  </si>
  <si>
    <t>Throne</t>
  </si>
  <si>
    <t>Anointed</t>
  </si>
  <si>
    <t>Regal</t>
  </si>
  <si>
    <t>Pogon</t>
  </si>
  <si>
    <t>St Peter</t>
  </si>
  <si>
    <t>Amethystium</t>
  </si>
  <si>
    <t>Sceptre</t>
  </si>
  <si>
    <t>Righteousness</t>
  </si>
  <si>
    <t>Signal</t>
  </si>
  <si>
    <t>Honour</t>
  </si>
  <si>
    <t>Robes</t>
  </si>
  <si>
    <t>Dr</t>
  </si>
  <si>
    <t>Justice</t>
  </si>
  <si>
    <t>Dikaai</t>
  </si>
  <si>
    <t>Flame</t>
  </si>
  <si>
    <t>Gold</t>
  </si>
  <si>
    <t>Noble</t>
  </si>
  <si>
    <t>Passportal</t>
  </si>
  <si>
    <t>Dune</t>
  </si>
  <si>
    <t>Anton</t>
  </si>
  <si>
    <t>Glory</t>
  </si>
  <si>
    <t>Tranquility</t>
  </si>
  <si>
    <t>Chalcedon</t>
  </si>
  <si>
    <t>Laoyle</t>
  </si>
  <si>
    <t>Bond</t>
  </si>
  <si>
    <t>Jericho</t>
  </si>
  <si>
    <t>Icecap</t>
  </si>
  <si>
    <t>Fenmou</t>
  </si>
  <si>
    <t>Tariri</t>
  </si>
  <si>
    <t>Kenya</t>
  </si>
  <si>
    <t>Liege</t>
  </si>
  <si>
    <t>Adama</t>
  </si>
  <si>
    <t>Moscow</t>
  </si>
  <si>
    <t>Jerusalem</t>
  </si>
  <si>
    <t>Detesina</t>
  </si>
  <si>
    <t>Tanatelul</t>
  </si>
  <si>
    <t>Hoi Profa</t>
  </si>
  <si>
    <t>Blackball</t>
  </si>
  <si>
    <t>Roma</t>
  </si>
  <si>
    <t>Providence</t>
  </si>
  <si>
    <t>Sylea</t>
  </si>
  <si>
    <t>Eessith</t>
  </si>
  <si>
    <t>Pauline</t>
  </si>
  <si>
    <t>Sinai</t>
  </si>
  <si>
    <t>Geneva</t>
  </si>
  <si>
    <t>Lost</t>
  </si>
  <si>
    <t>North</t>
  </si>
  <si>
    <t>Shatterstone</t>
  </si>
  <si>
    <t>Temperance</t>
  </si>
  <si>
    <t>Xaeyal</t>
  </si>
  <si>
    <t>Lifesphere</t>
  </si>
  <si>
    <t>Abe-ku</t>
  </si>
  <si>
    <t>Hot</t>
  </si>
  <si>
    <t>Mainetti</t>
  </si>
  <si>
    <t>Tikal</t>
  </si>
  <si>
    <t>Outerlimits</t>
  </si>
  <si>
    <t>Metheny</t>
  </si>
  <si>
    <t>Seeds</t>
  </si>
  <si>
    <t>Caccia</t>
  </si>
  <si>
    <t>Whitehorse</t>
  </si>
  <si>
    <t>Adoria</t>
  </si>
  <si>
    <t>Akcja</t>
  </si>
  <si>
    <t>Lonely</t>
  </si>
  <si>
    <t>Shepherdmoon</t>
  </si>
  <si>
    <t>Hub</t>
  </si>
  <si>
    <t>Athens</t>
  </si>
  <si>
    <t>Nara</t>
  </si>
  <si>
    <t>Olympic</t>
  </si>
  <si>
    <t>Bakedcrust</t>
  </si>
  <si>
    <t>Basia</t>
  </si>
  <si>
    <t>Clemens</t>
  </si>
  <si>
    <t>Amber</t>
  </si>
  <si>
    <t>Deceit</t>
  </si>
  <si>
    <t>Status Quo</t>
  </si>
  <si>
    <t>Worms</t>
  </si>
  <si>
    <t>Mondo</t>
  </si>
  <si>
    <t>Dejanews</t>
  </si>
  <si>
    <t>Obelisk</t>
  </si>
  <si>
    <t>Firefly</t>
  </si>
  <si>
    <t>Klendathu</t>
  </si>
  <si>
    <t>Query</t>
  </si>
  <si>
    <t>Seven Seas</t>
  </si>
  <si>
    <t>Earthsea</t>
  </si>
  <si>
    <t>Touch</t>
  </si>
  <si>
    <t>Kryminalni</t>
  </si>
  <si>
    <t>Ulaid</t>
  </si>
  <si>
    <t>Faunia</t>
  </si>
  <si>
    <t>Fleethome</t>
  </si>
  <si>
    <t>Zawada</t>
  </si>
  <si>
    <t>Liquid</t>
  </si>
  <si>
    <t>Gluirge</t>
  </si>
  <si>
    <t>Hobbit</t>
  </si>
  <si>
    <t>Rombi</t>
  </si>
  <si>
    <t>Paltrow</t>
  </si>
  <si>
    <t>Musashiden</t>
  </si>
  <si>
    <t>Melusina</t>
  </si>
  <si>
    <t>Bluenote</t>
  </si>
  <si>
    <t>Yellowknife</t>
  </si>
  <si>
    <t>Crash</t>
  </si>
  <si>
    <t>Remembrance</t>
  </si>
  <si>
    <t>Subsector A - Nosso Nosso</t>
  </si>
  <si>
    <t>Subsector B - Mu</t>
  </si>
  <si>
    <t>Subsector C - Wsi</t>
  </si>
  <si>
    <t>Subsector D - Yelloworld</t>
  </si>
  <si>
    <t>Kikujiro</t>
  </si>
  <si>
    <t>Innocentia</t>
  </si>
  <si>
    <t>Koyaanisqatsi</t>
  </si>
  <si>
    <t>Cloudscape</t>
  </si>
  <si>
    <t>Subsector E - Silent Shore</t>
  </si>
  <si>
    <t>Subsector F - NightVision</t>
  </si>
  <si>
    <t>Subsector G - LightWaves</t>
  </si>
  <si>
    <t>Subsector H - Chanter</t>
  </si>
  <si>
    <t>Subsector I - Outback</t>
  </si>
  <si>
    <t>Subsector J - Spirare</t>
  </si>
  <si>
    <t>Subsector K - Floe</t>
  </si>
  <si>
    <t>Subsector L - Dreamsong</t>
  </si>
  <si>
    <t>Subsector M - Glossalalia</t>
  </si>
  <si>
    <t>Subsector N - Sorrow</t>
  </si>
  <si>
    <t>Subsector O - Painted</t>
  </si>
  <si>
    <t>Subsector P - Chamber</t>
  </si>
  <si>
    <t>As above, plus decent gravity (Size 6+)</t>
  </si>
  <si>
    <t>As above, plus lots of water (Hydro 6+)</t>
  </si>
  <si>
    <t>Ba = Barren • Na = Non-aligned • Dr = Diltov Republic • Nf = Noble Federation</t>
  </si>
  <si>
    <t>Worlds with breathable air (Atmos 5,6,8,D,F)</t>
  </si>
  <si>
    <t>Var Kirat Campaign - Starbreak Sector</t>
  </si>
  <si>
    <t>GF - Mega</t>
  </si>
  <si>
    <t>Population</t>
  </si>
  <si>
    <t>GF x PopM</t>
  </si>
  <si>
    <t>Doumbek</t>
  </si>
  <si>
    <t>Constantinople</t>
  </si>
  <si>
    <t>Hearok</t>
  </si>
  <si>
    <t>Khigkigugi</t>
  </si>
  <si>
    <t>March</t>
  </si>
  <si>
    <t>Bantal</t>
  </si>
  <si>
    <t>Stake</t>
  </si>
  <si>
    <t>Ar</t>
  </si>
  <si>
    <t>Ascension</t>
  </si>
  <si>
    <t>Multituber</t>
  </si>
  <si>
    <t>Itchy</t>
  </si>
  <si>
    <t>Odonata</t>
  </si>
  <si>
    <t>Dreamdance</t>
  </si>
  <si>
    <t>Tinuviel</t>
  </si>
  <si>
    <t>Botrytis</t>
  </si>
  <si>
    <t>Clarintine</t>
  </si>
  <si>
    <t>Odyssey</t>
  </si>
  <si>
    <t>Fairyland</t>
  </si>
  <si>
    <t>Cinerea</t>
  </si>
  <si>
    <t>Arcane</t>
  </si>
  <si>
    <t>Voices</t>
  </si>
  <si>
    <t>Naturalist</t>
  </si>
  <si>
    <t>Ilona</t>
  </si>
  <si>
    <t>Enchanter</t>
  </si>
  <si>
    <t>Lhasa</t>
  </si>
  <si>
    <t>Evermind</t>
  </si>
  <si>
    <t>Shadowlands</t>
  </si>
  <si>
    <t>Imaginatio</t>
  </si>
  <si>
    <t>Satori</t>
  </si>
  <si>
    <t>Exulation</t>
  </si>
  <si>
    <t>Sakuntala</t>
  </si>
  <si>
    <t>Aphelion</t>
  </si>
  <si>
    <t>Tessa</t>
  </si>
  <si>
    <t>Ad Astra</t>
  </si>
  <si>
    <t>Morpheous</t>
  </si>
  <si>
    <t>Interlude</t>
  </si>
  <si>
    <t>Shibumi</t>
  </si>
  <si>
    <t>Berceuse</t>
  </si>
  <si>
    <t>Ciothta</t>
  </si>
  <si>
    <t>Giygiri</t>
  </si>
  <si>
    <t>Zyomn</t>
  </si>
  <si>
    <t>Crent</t>
  </si>
  <si>
    <t>Vapor Trails</t>
  </si>
  <si>
    <t>Var Kirat Campaign - Starbreak Sector, 1400 Imperial</t>
  </si>
  <si>
    <t>Subsector L - Athenia</t>
  </si>
  <si>
    <t>Ar = Athenian Republic • Na = Non-aligned • Ba = Barren</t>
  </si>
  <si>
    <t>Class Name</t>
  </si>
  <si>
    <t>Description</t>
  </si>
  <si>
    <t>Cost (MCr)</t>
  </si>
  <si>
    <t>Number</t>
  </si>
  <si>
    <t>Total Cost</t>
  </si>
  <si>
    <t>Shield</t>
  </si>
  <si>
    <t>600-ton SDB</t>
  </si>
  <si>
    <t>Jump</t>
  </si>
  <si>
    <t>Man</t>
  </si>
  <si>
    <t>Tech Level</t>
  </si>
  <si>
    <t>Albion</t>
  </si>
  <si>
    <t>40,000-ton Cruiser</t>
  </si>
  <si>
    <t>Bantam</t>
  </si>
  <si>
    <t>Into the Blue</t>
  </si>
  <si>
    <t>600-ton Corvette</t>
  </si>
  <si>
    <t>Knight</t>
  </si>
  <si>
    <t>300,000-ton Battleship</t>
  </si>
  <si>
    <t>Omen</t>
  </si>
  <si>
    <t>200,000-ton Battleship</t>
  </si>
  <si>
    <t>Reptile</t>
  </si>
  <si>
    <t>Muse</t>
  </si>
  <si>
    <t>400-ton Lab Ship</t>
  </si>
  <si>
    <t>400-ton Patrol Ship</t>
  </si>
  <si>
    <t>Universal</t>
  </si>
  <si>
    <t>5,000-ton Low Berth Liner</t>
  </si>
  <si>
    <t>200-ton Free Trader</t>
  </si>
  <si>
    <t>200-ton Far Trader</t>
  </si>
  <si>
    <t>100-ton Seeker</t>
  </si>
  <si>
    <t>200-ton Safari Ship</t>
  </si>
  <si>
    <t>800-ton Mercenary Cruiser</t>
  </si>
  <si>
    <t>100-ton Scout</t>
  </si>
  <si>
    <t>Tables for Far Trader</t>
  </si>
  <si>
    <t>Unmodified World Trade Number = TL Modifier + Population Modifier</t>
  </si>
  <si>
    <t>TL Modifier Table</t>
  </si>
  <si>
    <t>GTL</t>
  </si>
  <si>
    <t>TL Mod</t>
  </si>
  <si>
    <t>Pop</t>
  </si>
  <si>
    <t>Pop Mod</t>
  </si>
  <si>
    <t>UWTN</t>
  </si>
  <si>
    <t>TL-Mod</t>
  </si>
  <si>
    <t>P-Mod</t>
  </si>
  <si>
    <t>Ports</t>
  </si>
  <si>
    <t>WTN</t>
  </si>
  <si>
    <t>Base Income</t>
  </si>
  <si>
    <t>Rich</t>
  </si>
  <si>
    <t>Ind</t>
  </si>
  <si>
    <t>Agr</t>
  </si>
  <si>
    <t>Poor</t>
  </si>
  <si>
    <t>Ext</t>
  </si>
  <si>
    <t>Non-Ind</t>
  </si>
  <si>
    <t>Note: The homeworld for hex 1425</t>
  </si>
  <si>
    <t>was changed, as the population shifted</t>
  </si>
  <si>
    <t>from a world to a ring system</t>
  </si>
  <si>
    <t>Mod B PCI</t>
  </si>
  <si>
    <t>GWP</t>
  </si>
  <si>
    <t>Per-Capita Income</t>
  </si>
  <si>
    <t>Notes</t>
  </si>
  <si>
    <t>Tichy</t>
  </si>
  <si>
    <t>5,000-ton Naval Transport</t>
  </si>
  <si>
    <t>Flower</t>
  </si>
  <si>
    <t>10,000-ton SDB</t>
  </si>
  <si>
    <t xml:space="preserve">Cianji-Slainte Route: </t>
  </si>
  <si>
    <t xml:space="preserve">Cianji-Leoin Route: </t>
  </si>
  <si>
    <t>Southern Cross</t>
  </si>
  <si>
    <t>1,000-ton Merchantman</t>
  </si>
  <si>
    <t xml:space="preserve">Cianji-Fastball Route: </t>
  </si>
  <si>
    <t xml:space="preserve">Cianji-Red Route Route: </t>
  </si>
  <si>
    <t>Port Mod. Table</t>
  </si>
  <si>
    <t xml:space="preserve">Cianji-Hermit Route: </t>
  </si>
  <si>
    <t xml:space="preserve">Leoin-Hermit Route: </t>
  </si>
  <si>
    <t>Totals for Routes:</t>
  </si>
  <si>
    <t>Additional Non-route Starships:</t>
  </si>
  <si>
    <t>Sumatra</t>
  </si>
  <si>
    <t>RAK-Alpha</t>
  </si>
  <si>
    <t>RAK-Beta</t>
  </si>
  <si>
    <t>400-ton SDB</t>
  </si>
  <si>
    <t xml:space="preserve">Quajora-Wsi Route: </t>
  </si>
  <si>
    <t xml:space="preserve">Quajora-Justince Route: </t>
  </si>
  <si>
    <t xml:space="preserve">Quajora-Kanno Route: </t>
  </si>
  <si>
    <t xml:space="preserve">Quajora-Vieunia Route: </t>
  </si>
  <si>
    <t>Zeiirmu</t>
  </si>
  <si>
    <t>170,000-ton Battleship</t>
  </si>
  <si>
    <t>Sudakipu</t>
  </si>
  <si>
    <t>800-ton Hospital Ship</t>
  </si>
  <si>
    <t>Succour</t>
  </si>
  <si>
    <t>Inspire</t>
  </si>
  <si>
    <t>4,000-ton Frigate</t>
  </si>
  <si>
    <t>Windstorm</t>
  </si>
  <si>
    <t>30,000-ton Cruiser</t>
  </si>
  <si>
    <t>Pitbull</t>
  </si>
  <si>
    <t>400-ton Corvette</t>
  </si>
  <si>
    <t>1,000-ton Frigate</t>
  </si>
  <si>
    <t>Boxer</t>
  </si>
  <si>
    <t>Raaiera</t>
  </si>
  <si>
    <t>300-ton SDB</t>
  </si>
  <si>
    <t>Hitman</t>
  </si>
  <si>
    <t>Trainer</t>
  </si>
  <si>
    <t>8,000-ton Battle Rider</t>
  </si>
  <si>
    <t>Reborn Imperium: Internal Routes</t>
  </si>
  <si>
    <t>Wsi-Vieunia</t>
  </si>
  <si>
    <t xml:space="preserve">Wsi-Quajora Route: </t>
  </si>
  <si>
    <t xml:space="preserve">Kanno-Quajora Route: </t>
  </si>
  <si>
    <t>Reborn Imperium: External Routes</t>
  </si>
  <si>
    <t>Wsi-Kanno</t>
  </si>
  <si>
    <t>Wsi-Mons Argent</t>
  </si>
  <si>
    <t>Wsi-Yelloworld</t>
  </si>
  <si>
    <t>Yelloworld-Mons Argent</t>
  </si>
  <si>
    <t xml:space="preserve">Vieunia-Quajora Route: </t>
  </si>
  <si>
    <t xml:space="preserve">The Ipinnae Trinagle includes the following worlds: </t>
  </si>
  <si>
    <t>Ipinnae , Samtara,Threshold, Comerwake, Mist</t>
  </si>
  <si>
    <t>Bluemarble-Moons</t>
  </si>
  <si>
    <t>Bluemarble-Whiteheart:</t>
  </si>
  <si>
    <t>Imperator-Whiteheart:</t>
  </si>
  <si>
    <t>Sylean</t>
  </si>
  <si>
    <t>100,000-ton Battleship</t>
  </si>
  <si>
    <t>Godedre</t>
  </si>
  <si>
    <t>Meamethao</t>
  </si>
  <si>
    <t>The Emperor's own starships provide the link between the worlds.</t>
  </si>
  <si>
    <t>200-ton Yacht</t>
  </si>
  <si>
    <t>Sirefe</t>
  </si>
  <si>
    <t>4,000-ton Scout Tender</t>
  </si>
  <si>
    <t>Duchy-Questions:</t>
  </si>
  <si>
    <t>Duchy-Trantor:</t>
  </si>
  <si>
    <t>Duchy-Workfield:</t>
  </si>
  <si>
    <t>Trantor-Questions:</t>
  </si>
  <si>
    <t>Daskomo-Pacifica</t>
  </si>
  <si>
    <t>Duchy-Orzabel:</t>
  </si>
  <si>
    <t>Non-aligned Systems - Reborn Imperium</t>
  </si>
  <si>
    <t>Non-aligned Systems: Non-aligned Routes</t>
  </si>
  <si>
    <t>Non-aligned Systems: Naval: Hub</t>
  </si>
  <si>
    <t>60,000-ton SDB</t>
  </si>
  <si>
    <t>Bightfire</t>
  </si>
  <si>
    <t>Shard</t>
  </si>
  <si>
    <t>Netof</t>
  </si>
  <si>
    <t>Non-aligned Systems: Naval: Dune</t>
  </si>
  <si>
    <t>Patrol-D</t>
  </si>
  <si>
    <t>Patrol-E</t>
  </si>
  <si>
    <t>FarPatrol-H</t>
  </si>
  <si>
    <t>300-ton Corvette</t>
  </si>
  <si>
    <t>1,100-ton SDB</t>
  </si>
  <si>
    <t>Non-aligned Systems: Naval: Flandry</t>
  </si>
  <si>
    <t>Non-aligned Systems: Naval: Justince</t>
  </si>
  <si>
    <t>Non-aligned Systems: Naval: Duchy</t>
  </si>
  <si>
    <t>Dustup</t>
  </si>
  <si>
    <t>Tournament</t>
  </si>
  <si>
    <t>200-ton SDB</t>
  </si>
  <si>
    <t>Non-aligned Systems: Naval: Trantor</t>
  </si>
  <si>
    <t>Undalico</t>
  </si>
  <si>
    <t>500-ton SDB</t>
  </si>
  <si>
    <t>Artines</t>
  </si>
  <si>
    <t>Non-aligned Systems: Naval: Tokitre</t>
  </si>
  <si>
    <t>Non-aligned Systems: Naval: Daskomo</t>
  </si>
  <si>
    <t>Non-aligned Systems: Naval: Pacifica</t>
  </si>
  <si>
    <t>Quartermast</t>
  </si>
  <si>
    <t>Non-aligned Systems: Naval: Athens</t>
  </si>
  <si>
    <t>Non-aligned Systems: Naval: Whiteheart</t>
  </si>
  <si>
    <t>Breakerman</t>
  </si>
  <si>
    <t>2,000-ton Monitor</t>
  </si>
  <si>
    <t>5,000-ton Colonial Liner</t>
  </si>
  <si>
    <t>Columbus</t>
  </si>
  <si>
    <t>Flyerman</t>
  </si>
  <si>
    <t>1,200-ton Pocket Carrier</t>
  </si>
  <si>
    <t>Flyerman II</t>
  </si>
  <si>
    <t>1,200-ton Scout</t>
  </si>
  <si>
    <t>Nemena</t>
  </si>
  <si>
    <t>Nomadic</t>
  </si>
  <si>
    <t>50,000-ton Scout Tender</t>
  </si>
  <si>
    <t>1,000-ton SDB</t>
  </si>
  <si>
    <t>Reborn Imperium: Civilian</t>
  </si>
  <si>
    <t>Journeyman</t>
  </si>
  <si>
    <t>500-ton Liner</t>
  </si>
  <si>
    <t>Non-aligned Systems: Civilian Ships</t>
  </si>
  <si>
    <t>Kalumiid</t>
  </si>
  <si>
    <t>(one clockwise, the other counter-clockwise.)</t>
  </si>
  <si>
    <t xml:space="preserve">to Athens.  After a brief sidetrek to Hub, the ship returns to Athens, then journeys to the Protectorate Base </t>
  </si>
  <si>
    <t>the ship follows her previous path back home.</t>
  </si>
  <si>
    <t>A third ship makes the lonely coreward run, along the non-aligned worlds of Spirare and Floe</t>
  </si>
  <si>
    <t>30,000-ton SDB</t>
  </si>
  <si>
    <t>3,000-ton SDB</t>
  </si>
  <si>
    <t>Protectorate Communications Net</t>
  </si>
  <si>
    <t>1,000-ton X-boat Tender</t>
  </si>
  <si>
    <t>Ks</t>
  </si>
  <si>
    <t>Dw</t>
  </si>
  <si>
    <t>Ao</t>
  </si>
  <si>
    <t>Hi</t>
  </si>
  <si>
    <t>Kj</t>
  </si>
  <si>
    <t>Wc</t>
  </si>
  <si>
    <t>Ciotha</t>
  </si>
  <si>
    <t>Var Kirat Campaign - Starbreak Sector, 1540 Imperial</t>
  </si>
  <si>
    <t>Flandry &amp; Justince shifted their atmos from 9 to 8.</t>
  </si>
  <si>
    <t>Dune shifted her atmos from 5 to 6.</t>
  </si>
  <si>
    <t>Wsi shifted her hydro from 2 to 3.</t>
  </si>
  <si>
    <t>Hub shifted her atmos from 9 to 8.</t>
  </si>
  <si>
    <t>Diaoran, Acroupa &amp; Leoin shifted their atmos from 3 to 5.</t>
  </si>
  <si>
    <t>Between 1400 and 1500:</t>
  </si>
  <si>
    <t>Between 1500 and 1540:</t>
  </si>
  <si>
    <t>Hex 1425: mainworld shift.</t>
  </si>
  <si>
    <t>Hex 1002: mainworld shift.</t>
  </si>
  <si>
    <t>Inish Ro</t>
  </si>
  <si>
    <t>Iridium</t>
  </si>
  <si>
    <t>Hex 0904: mainworld shift.</t>
  </si>
  <si>
    <t>System present in 1400, but - as projected - lost by 1500:</t>
  </si>
  <si>
    <t>Azumanga</t>
  </si>
  <si>
    <t>Hex 1135: as predicted, system drops off local jumpspace</t>
  </si>
  <si>
    <t>Mv</t>
  </si>
  <si>
    <t>Scotland</t>
  </si>
  <si>
    <t>Imperial Cianji: Civilian</t>
  </si>
  <si>
    <t>Imperial Cianji: Internal Routes</t>
  </si>
  <si>
    <t>Imperial Cianji: External Routes</t>
  </si>
  <si>
    <t>Ziru Sirkaa: Naval</t>
  </si>
  <si>
    <t>Ziru Sirkaa: Govt. Transport</t>
  </si>
  <si>
    <t>Ziru Sirkaa: All-Imperial Charitable Venture</t>
  </si>
  <si>
    <t>Note: There are no genuine, profitable trade routes within the Ziru Sirkaa</t>
  </si>
  <si>
    <t>Holy Imperium: Naval</t>
  </si>
  <si>
    <t>Holy Imperium: Scouts</t>
  </si>
  <si>
    <t>Holy Imperium: Govt. Transport</t>
  </si>
  <si>
    <t>Note: There are no internal trade routes within the Holy Imperium.</t>
  </si>
  <si>
    <t>By law, the Emperor owns all starships &amp; spacecraft within the Holy Imperium.</t>
  </si>
  <si>
    <t>(Excluding foreign-registered ships, which only operate in his space by his permission.)</t>
  </si>
  <si>
    <t>Starshield</t>
  </si>
  <si>
    <t>UWP</t>
  </si>
  <si>
    <t>Imperial Cianji</t>
  </si>
  <si>
    <t>Reborn Imperium</t>
  </si>
  <si>
    <t>Holy Imperium</t>
  </si>
  <si>
    <t>Protectorate Commission</t>
  </si>
  <si>
    <t>Diltov Republic</t>
  </si>
  <si>
    <t>Noble Federation</t>
  </si>
  <si>
    <t>Modified MegaT Troop Unit Table: No. of Regiments</t>
  </si>
  <si>
    <t>Budgets of interstellar protectorates</t>
  </si>
  <si>
    <t>Grand Total</t>
  </si>
  <si>
    <t>Total (nearest billion):</t>
  </si>
  <si>
    <t>Budgets of independent worlds of 1 billion+ GWP (rounded up)</t>
  </si>
  <si>
    <t>Potectorate Commission - revenue amounting to 0.01% of the four major Imperia</t>
  </si>
  <si>
    <t>Human Council - revenue amounting to 0.001% of all worlds</t>
  </si>
  <si>
    <t>Human  Council</t>
  </si>
  <si>
    <t>20% - max possible in industrialized societies</t>
  </si>
  <si>
    <t>% Military</t>
  </si>
  <si>
    <t>% NS</t>
  </si>
  <si>
    <t>'NS' = Navy/Scouts</t>
  </si>
  <si>
    <t xml:space="preserve">5% - armed peace/cold war. </t>
  </si>
  <si>
    <t>- Will weaken an economy after a decade.</t>
  </si>
  <si>
    <t>- impacts a societies' ability to feed itself after a short period</t>
  </si>
  <si>
    <t>1% of GWP/GIP for the military budget</t>
  </si>
  <si>
    <t>- Standard peacetime budgets.</t>
  </si>
  <si>
    <t>- Sustainable over the long haul.</t>
  </si>
  <si>
    <t>10%+ - Heavily militarized society.</t>
  </si>
  <si>
    <t>Notes:</t>
  </si>
  <si>
    <t>600-ton Sub. Liner</t>
  </si>
  <si>
    <t>1500 Imperial</t>
  </si>
  <si>
    <t>Starships of Starbreak Sector</t>
  </si>
  <si>
    <t>ply the stars of the coreward sector: two Succour handles Alpha Quadrant (Subsectors A,B,E,F)</t>
  </si>
  <si>
    <t>200-ton Corvette</t>
  </si>
  <si>
    <t>Vayu</t>
  </si>
  <si>
    <t>Sulieman</t>
  </si>
  <si>
    <t>Bastien</t>
  </si>
  <si>
    <t>Kugashin</t>
  </si>
  <si>
    <t>Beowulf</t>
  </si>
  <si>
    <t>Akkigish</t>
  </si>
  <si>
    <t>Empress Marava</t>
  </si>
  <si>
    <t>Vanderbilt</t>
  </si>
  <si>
    <t>Sulieman II</t>
  </si>
  <si>
    <t>Broadsword</t>
  </si>
  <si>
    <t>Animal</t>
  </si>
  <si>
    <t>Ziru Sirkaa: Trading Clans</t>
  </si>
  <si>
    <t>Beacon</t>
  </si>
  <si>
    <t>Purcell</t>
  </si>
  <si>
    <t>Aziza</t>
  </si>
  <si>
    <t>Including aux. craft, the Nomadic costs 18,234.896 MCr.</t>
  </si>
  <si>
    <t>200-ton Courier</t>
  </si>
  <si>
    <t>Sulieman III</t>
  </si>
  <si>
    <t>100-ton Far Trader</t>
  </si>
  <si>
    <t>Sulieman IV</t>
  </si>
  <si>
    <t>100-ton Research Ship</t>
  </si>
  <si>
    <t>Human Council</t>
  </si>
  <si>
    <t>Question</t>
  </si>
  <si>
    <t>100-ton Scout/Courier</t>
  </si>
  <si>
    <t>Ninja</t>
  </si>
  <si>
    <t>100-ton Naval Scout</t>
  </si>
  <si>
    <t>%NS in Credits (rounded billion)</t>
  </si>
  <si>
    <t>Ziru Sirkaa</t>
  </si>
  <si>
    <t>200-ton Transport</t>
  </si>
  <si>
    <t>Non-aligned Systems: Naval: Pax Deorum</t>
  </si>
  <si>
    <t>Non-aligned Systems: Naval: Orzabel</t>
  </si>
  <si>
    <t>Non-aligned Systems: Naval: Question</t>
  </si>
  <si>
    <t>agree that the planetary economy does not provide the budget to fund these ships.  Who does pay the bills is unknown.</t>
  </si>
  <si>
    <t>Although these starships are owned, manned, and maintained by the Two Men that govern the system, Cianji intelligence analysts</t>
  </si>
  <si>
    <t>Daskomo: 1 Beowulf</t>
  </si>
  <si>
    <t>(Reborn: 2 Empress Marava)</t>
  </si>
  <si>
    <t>2 Empress Marava</t>
  </si>
  <si>
    <t>(Reborn: 1 Empress Marava)</t>
  </si>
  <si>
    <t>(Reborn: 5 Beowulf, 1 Empress Marava, 1 Akkigish)</t>
  </si>
  <si>
    <t>Questions: 1 Animal</t>
  </si>
  <si>
    <t>Universal II</t>
  </si>
  <si>
    <t>5,000-ton Troop Transport</t>
  </si>
  <si>
    <t>- Will stagnate an economy after five years.</t>
  </si>
  <si>
    <t>Ziru Sirkaa: Vilani-Kirati Joint Venture</t>
  </si>
  <si>
    <t>Poni</t>
  </si>
  <si>
    <t>150-ton Courier</t>
  </si>
  <si>
    <t>Diltov Republic: Civilian</t>
  </si>
  <si>
    <t>Noble Federation: Civilian</t>
  </si>
  <si>
    <t>These naval budgets are restricted to zero</t>
  </si>
  <si>
    <t>by order of the Protectorate Commission.</t>
  </si>
  <si>
    <t>The Commission alone provides naval services</t>
  </si>
  <si>
    <t>within Protectorate space.</t>
  </si>
  <si>
    <t>costs, which are loaned out by the four Imperia.</t>
  </si>
  <si>
    <t>This budget does NOT include starships or associated</t>
  </si>
  <si>
    <t>Military services are provided by member governments,</t>
  </si>
  <si>
    <t>operating under the ageis of the Council</t>
  </si>
  <si>
    <t>1 Beowulf, 1 Sulieman III</t>
  </si>
  <si>
    <t>1 Sulieman III</t>
  </si>
  <si>
    <t>Ipinnae Triangle:</t>
  </si>
  <si>
    <t>Ziru Sirkaa: Corporate</t>
  </si>
  <si>
    <t>Worlds beyond the Ziru Sirkaa are too distant to contact with only jump-3 craft.</t>
  </si>
  <si>
    <t>Most Trading Clan starships are involved in research, or obtaining exotic goods.</t>
  </si>
  <si>
    <t>The actual mining is done on Ashkige, a starsystem that neighbours Englual.  Englual System has no asteroid belts herself.</t>
  </si>
  <si>
    <t>Duchy: 1 Sulieman III</t>
  </si>
  <si>
    <t>Trantor: 1 Sulieman III</t>
  </si>
  <si>
    <t>Additional Non-route Starships (home ports):</t>
  </si>
  <si>
    <t>Duchy: 1 Southern Cross, 7 Beowulf, 2 Akkigish, 1 Journeyman. Trantor: 1 Akkigish, 5 Beowulf</t>
  </si>
  <si>
    <t>Hoi Profa: 1 Sulieman</t>
  </si>
  <si>
    <t>Dune: 1 Empress Marava, 3 Sulieman, 2 Sulieman III</t>
  </si>
  <si>
    <t>Justince: 2 Vanderbilt, 3 Sulieman, 2 Sulieman III</t>
  </si>
  <si>
    <t>Workfield: 2 Sulieman II, 1 Sulieman III</t>
  </si>
  <si>
    <t>Each Imperia pays for one quarter of the cost of the ships and crew.</t>
  </si>
  <si>
    <t>(Excluding the Question-class starships, which is handled off the books, and paid for by certain allies of the Council.)</t>
  </si>
  <si>
    <t>more) are ignored here.</t>
  </si>
  <si>
    <t>Spaceships (excepting</t>
  </si>
  <si>
    <t>warships of 100 tons or</t>
  </si>
  <si>
    <t>Sh</t>
  </si>
  <si>
    <t>Ish</t>
  </si>
  <si>
    <t>Bu</t>
  </si>
  <si>
    <t>Budgets, 1500 Imperial: total GIP (all world UWP's) (rounded: bil.)</t>
  </si>
  <si>
    <t>Cornfed</t>
  </si>
  <si>
    <t>40,000-ton Ship Transport</t>
  </si>
  <si>
    <t>Sm</t>
  </si>
  <si>
    <t>Co</t>
  </si>
  <si>
    <t>Starports, System population, and Technology are as of 1500 Imperial.</t>
  </si>
  <si>
    <t>Terraforming:</t>
  </si>
  <si>
    <t>As there are no worlds in Starbrak sector that naturally bears life,</t>
  </si>
  <si>
    <t>there is a fair amount of terraforming projects being run - even on long-</t>
  </si>
  <si>
    <t>settled worlds like Sylea.  Imperial Cianji has historically been the most</t>
  </si>
  <si>
    <t>aggressive in terraforming colony worlds: this has been true for</t>
  </si>
  <si>
    <t>centuries.  Terraforming often requires hauling comets and shattering</t>
  </si>
  <si>
    <t>and hydrosphere.</t>
  </si>
  <si>
    <t>small ice moons to impact a chosen world to build up the atmosphere</t>
  </si>
  <si>
    <t>Ish = Interplanetary Shuttle</t>
  </si>
  <si>
    <t>All inhabited systems in Starbreak Sector:</t>
  </si>
  <si>
    <t>---</t>
  </si>
  <si>
    <t>Sm = Shipmover (Used at busy ports.)</t>
  </si>
  <si>
    <t>Bu = Busboy (Standard in-system large transport)</t>
  </si>
  <si>
    <t>Ar = Arrowhead (Modified Sulieman)</t>
  </si>
  <si>
    <t>Sh = Shuttle (Standard orbital interface)</t>
  </si>
  <si>
    <t>Orbital colonies.</t>
  </si>
  <si>
    <t>Naval base.</t>
  </si>
  <si>
    <t>Occupied world.  Naval base.</t>
  </si>
  <si>
    <t>Trade centre.</t>
  </si>
  <si>
    <t>Major scientific site.</t>
  </si>
  <si>
    <t>Capital.  In-system colony.  Research centre.  Naval base.</t>
  </si>
  <si>
    <t>Trade centre.  In-system colony.  Naval base.</t>
  </si>
  <si>
    <t>Pilgrimage centre.</t>
  </si>
  <si>
    <t>Capital.  Religious centre.</t>
  </si>
  <si>
    <t>Fame</t>
  </si>
  <si>
    <t>Research site.</t>
  </si>
  <si>
    <t>Terraforming: hydrosphere.</t>
  </si>
  <si>
    <t>Military academy.</t>
  </si>
  <si>
    <t>Terraforming: topsoil.</t>
  </si>
  <si>
    <t>Scientific site.</t>
  </si>
  <si>
    <t>Re-colonization.</t>
  </si>
  <si>
    <t>Well-funded colony.</t>
  </si>
  <si>
    <t>Trade centre.  Research centre.</t>
  </si>
  <si>
    <t>Planned colonization</t>
  </si>
  <si>
    <t>Former exile world.</t>
  </si>
  <si>
    <t>Isolationists.</t>
  </si>
  <si>
    <t>Young colony.</t>
  </si>
  <si>
    <t>Exile world.</t>
  </si>
  <si>
    <t>Young colony.  Scientific site.</t>
  </si>
  <si>
    <t>Scientific site.  Plague centre.</t>
  </si>
  <si>
    <t>Tech centre.</t>
  </si>
  <si>
    <t>Colony.</t>
  </si>
  <si>
    <t>Marooned colony: upgraded.</t>
  </si>
  <si>
    <t>Planned terraform.</t>
  </si>
  <si>
    <t>Imperial Ruins.</t>
  </si>
  <si>
    <t>Dying colony.</t>
  </si>
  <si>
    <t>Imperial Ruins.  Re-colonization.  Naval base.</t>
  </si>
  <si>
    <t>Tech centre.  Naval base.</t>
  </si>
  <si>
    <t>Low-tech.</t>
  </si>
  <si>
    <t>Terraforming: biosphere.</t>
  </si>
  <si>
    <t>Capital.  Terraforming: biosphere.</t>
  </si>
  <si>
    <t>launches, etc. are not.</t>
  </si>
  <si>
    <t>Quite a lot of material must be transported onto a chosen ice world to</t>
  </si>
  <si>
    <t>torches, explosives) requires ships to preposition men and equipment.</t>
  </si>
  <si>
    <t>(or equal to) 100 disp tons.  Shuttles are included, but cutters,</t>
  </si>
  <si>
    <t>Naval base.  Scientific site.</t>
  </si>
  <si>
    <t>Naval base.  Tech centre.</t>
  </si>
  <si>
    <t>In-system colonies.  Scientific site.  Naval base.</t>
  </si>
  <si>
    <t>Scientific site.  Naval base.</t>
  </si>
  <si>
    <t>Ruins.  Young colony.</t>
  </si>
  <si>
    <t>Religious site.</t>
  </si>
  <si>
    <t>Athenian Ruins.</t>
  </si>
  <si>
    <t>Very isolated.</t>
  </si>
  <si>
    <t>Collapsed: recovering.</t>
  </si>
  <si>
    <t>Human Council site.</t>
  </si>
  <si>
    <t>Capital.  Terraforming: biosphere.  Naval base.</t>
  </si>
  <si>
    <t>SC</t>
  </si>
  <si>
    <t>&gt;10</t>
  </si>
  <si>
    <t>&gt;5</t>
  </si>
  <si>
    <t>Collapsed: recovering.  Scientific site.</t>
  </si>
  <si>
    <t>Collapsed.</t>
  </si>
  <si>
    <t>Terraforming: terrain.</t>
  </si>
  <si>
    <t>Imperial Ruins.  Terraforming: terrain.</t>
  </si>
  <si>
    <t>Survey.</t>
  </si>
  <si>
    <t>Capital.  Off-world factories.  Naval base.</t>
  </si>
  <si>
    <t>Hunting site.</t>
  </si>
  <si>
    <t>Terraforming: atmosphere.</t>
  </si>
  <si>
    <t>Former plague site.  Re-colonization.</t>
  </si>
  <si>
    <t>Ruins.  Former plague site.  Re-colonization.</t>
  </si>
  <si>
    <t>In-system colonies.  Mining site.</t>
  </si>
  <si>
    <t>Hunting site.  Well-funded colony.</t>
  </si>
  <si>
    <t>Established.</t>
  </si>
  <si>
    <t>Marooned.</t>
  </si>
  <si>
    <t>Marooned.  Failed terraform.</t>
  </si>
  <si>
    <t>Beanstalk.  Terraforming: terrain.  Collaped: recovering.</t>
  </si>
  <si>
    <t>Terraforming: atmosphere, hydrosphere (new islands)</t>
  </si>
  <si>
    <t>Terraforming: biosphere.  Scientific site.</t>
  </si>
  <si>
    <t>Colonization/mass expulsions</t>
  </si>
  <si>
    <t>Note: For Athens, all craft is at TL 8. Shuttle = Parthenon, SC = Dirgantara</t>
  </si>
  <si>
    <t>Relocate it.  The method chosen to move it (solar sales, fusion</t>
  </si>
  <si>
    <t>Ion Drive</t>
  </si>
  <si>
    <t>Note: all per-year budgets are multiplied by 10</t>
  </si>
  <si>
    <t>to determine current craft in servce</t>
  </si>
  <si>
    <t>Naval Vessels, and Interstellar Starships</t>
  </si>
  <si>
    <t>Na = Naroontop Ledin (Sylean ice ship)</t>
  </si>
  <si>
    <t>X-Boat</t>
  </si>
  <si>
    <t>100-ton Data Courier</t>
  </si>
  <si>
    <t>Price excludes secondary craft</t>
  </si>
  <si>
    <t>10,000-ton Monitor</t>
  </si>
  <si>
    <t>Boxers not included in price</t>
  </si>
  <si>
    <t>PortM</t>
  </si>
  <si>
    <t>3 Empress Marava, 1 Sulieman</t>
  </si>
  <si>
    <t>1 Southern Cross, 1 Beowulf, 1 Empress Marava</t>
  </si>
  <si>
    <t>1 Beowulf, 2 Sulieman III, 1 Journeyman</t>
  </si>
  <si>
    <t>None: ths is a sporatic monthly route, with a free trader chartered for the occasion.</t>
  </si>
  <si>
    <t>None: ths is a sporatic bi-annual route, with a free trader chartered for the occasion.</t>
  </si>
  <si>
    <t>5 Beowulf, 1 Akkigish</t>
  </si>
  <si>
    <t>7 Journeyman,  8 Beowulf, 9 Empress Marava, 5 Sulieman III, 2 Southern Cross,1 Akkigish</t>
  </si>
  <si>
    <t xml:space="preserve">Cianji-Diaoran Route: </t>
  </si>
  <si>
    <t>2 Beowulf (major naval site)</t>
  </si>
  <si>
    <t>1 Southern Cross, 3 Akkigish (major naval site)</t>
  </si>
  <si>
    <t>1 Southern Cross, 1 Journeyman, 2 Beowulf</t>
  </si>
  <si>
    <t>1 Journeyman, 5 Beowulf, 2 Akkigish</t>
  </si>
  <si>
    <t>1 Beowulf, 2 Empress Marava</t>
  </si>
  <si>
    <t>1 Akkigish, 1 Empress Minerva</t>
  </si>
  <si>
    <t>1 Southern Cross, 1 Journeyman, 1 Akkigish, 1 Empress Marava</t>
  </si>
  <si>
    <t>3 Southern Cross, 3 Journeyman, 6 Beowulf, 10 Empress Marava, 7 Akkigish</t>
  </si>
  <si>
    <t>Capital. Requires in-system ice.  Scientific site.  Naval base.</t>
  </si>
  <si>
    <t>Line-C</t>
  </si>
  <si>
    <t>Line-F</t>
  </si>
  <si>
    <t>Waterwave</t>
  </si>
  <si>
    <t>SC = Small Craft (100 to 10 tons, space transports only) (estimate)</t>
  </si>
  <si>
    <t>Reserved for combat operations</t>
  </si>
  <si>
    <t>Naval logistics</t>
  </si>
  <si>
    <t>Inotam</t>
  </si>
  <si>
    <t>15,000-ton SDB</t>
  </si>
  <si>
    <t>The Journeymen act as feeders in Cianji and Reborn space.  They transport colonists to the Melusina liners, who make the journey</t>
  </si>
  <si>
    <t>to the Protectorates.  Two of the Melusina's are based on Cianji, and two are at Wsi.</t>
  </si>
  <si>
    <t>The Melusina's make the longest scheduled runs in Starbreak sector: Cianji to Lifesphere = 21 jumps; Wsi to Avalon = 23 jumps.</t>
  </si>
  <si>
    <t>200-ton Scout</t>
  </si>
  <si>
    <t>Reborn Imperium: Imperial Diplomatic Corps</t>
  </si>
  <si>
    <t>Reborn Imperium: Imperialnet</t>
  </si>
  <si>
    <t xml:space="preserve">1 Cornfed, 4 Vanderbilt, 1 Akkigish, 3 Beowulf, 7 Sulieman, 11 Sulieman II, 3 Sulieman III, 5 Sulieman IV, </t>
  </si>
  <si>
    <t>Cost excludes the four Beacon ships.</t>
  </si>
  <si>
    <t>1 Sirefe, 4 Beacon (Holy Imperium), 1 Kigashin (Imperial Cianji), 3 Sulieman (Reborn Imperium)</t>
  </si>
  <si>
    <t>5 Reptiles (Imperial Cianji), 10 Vayu (5 Ziru Sirkaa, 5 Holy Imperium), 4 Broadsword (1 Ziru Sirkaa, 3 Holy Imperium)</t>
  </si>
  <si>
    <t>1 Nomadic and her accompanying craft (Var Kirat).</t>
  </si>
  <si>
    <t>Carrier: 160 fighters</t>
  </si>
  <si>
    <t>Carrier: 12 fighters</t>
  </si>
  <si>
    <t>Carrier: 8 fighters</t>
  </si>
  <si>
    <t>Assault: 300 fighters</t>
  </si>
  <si>
    <t>10,000-ton Cruiser</t>
  </si>
  <si>
    <t>100-ton Sulieman</t>
  </si>
  <si>
    <t>Standard Third Imperial Design</t>
  </si>
  <si>
    <t>200-ton Grendel</t>
  </si>
  <si>
    <t>200-ton Empress Wu</t>
  </si>
  <si>
    <t>Cargo hold and five passanger staterooms removed.</t>
  </si>
  <si>
    <t>one ten-ton shooting range, three-ton warbot hold, 35-dton hold (food, equipment, ammo, etc)</t>
  </si>
  <si>
    <t>Cargo hold shortened, five passenger staterooms removed.</t>
  </si>
  <si>
    <t>800-ton Broadsword</t>
  </si>
  <si>
    <t>400-ton Dragon</t>
  </si>
  <si>
    <t>All designs are TL 10, jump-capable starships unless otherwise noted</t>
  </si>
  <si>
    <t>400-ton Vayu</t>
  </si>
  <si>
    <t>400-ton Rudha</t>
  </si>
  <si>
    <t>400-ton Blandersnatch</t>
  </si>
  <si>
    <t>Standard Third Imperial Design (SDB)</t>
  </si>
  <si>
    <t>Number of vessels</t>
  </si>
  <si>
    <t>300-ton Raaiera</t>
  </si>
  <si>
    <t>400-ton Boxer</t>
  </si>
  <si>
    <t>Standard Reborn Imperium design</t>
  </si>
  <si>
    <t>Standard Reborn Imperium design (SDB)</t>
  </si>
  <si>
    <t>400-ton Pitbull</t>
  </si>
  <si>
    <t xml:space="preserve">The Reborn Imperium maintains a 'mothball fleet' of over 100 warships, kept in orbit around Clapatum. </t>
  </si>
  <si>
    <t>Clapatum is in Wsi system, orbit three.  (Wsi the mainworld is in orbit four).</t>
  </si>
  <si>
    <t xml:space="preserve">These vessels are in various states of disrepair &amp; damage, and are considered not worth repairing </t>
  </si>
  <si>
    <t>&amp; re-commissioning.  All are currently unpowered, unfuelled, and open to vacuum, but they are also</t>
  </si>
  <si>
    <t xml:space="preserve">in stable orbits, in a position of 'rest' (as compared to spinning &amp; gyrating on their axis). </t>
  </si>
  <si>
    <t>Reborn Imperium: Naval (Inactive Fleet)</t>
  </si>
  <si>
    <t>400-ton Hellcat</t>
  </si>
  <si>
    <t>The mothball fleet is maintained primarily as a source of spare parts, test platforms, and</t>
  </si>
  <si>
    <t>a useful supply of targets for gunnery practice.</t>
  </si>
  <si>
    <t>A brief breakdown of the vessels, with class description, is provided below.</t>
  </si>
  <si>
    <t>Abandoned Reborn Imperium prototype (SDB)</t>
  </si>
  <si>
    <t>3000-ton Godedre</t>
  </si>
  <si>
    <t>Uaryinia</t>
  </si>
  <si>
    <t>50,000-ton Monitor</t>
  </si>
  <si>
    <t>7,000-ton Monitor</t>
  </si>
  <si>
    <t>20,000-ton Monitor</t>
  </si>
  <si>
    <t>By far, most interstellar trade within the Ziru Sirkaa involved mining asteroids for rare minerals and isotopes.</t>
  </si>
  <si>
    <t>Ling MSM-J2</t>
  </si>
  <si>
    <t>500-ton Modular Transport</t>
  </si>
  <si>
    <t>Ling MSL-J2</t>
  </si>
  <si>
    <t>190-ton Modular Transport</t>
  </si>
  <si>
    <t>5 Sulieman II, 8 Sulieman III, 4 Sulieman IV, 3 Kugashin, 3 Ling MSL-J2, 1 Odyssey</t>
  </si>
  <si>
    <t>190-ton Ling MSL-J2</t>
  </si>
  <si>
    <t>500-ton Ling MSM-J2</t>
  </si>
  <si>
    <t>5 Kigashin, 2 Odyssey, 2 Animal, 2 Ling MSM-J2, 8 Ling MSL-J2</t>
  </si>
  <si>
    <t>Nesiseyosfute</t>
  </si>
  <si>
    <t>Tithos Gathyog</t>
  </si>
  <si>
    <t>Duchy: 1 Ling MSL-J2, 1 Sulieman, 1 Sulieman III</t>
  </si>
  <si>
    <t>Tokitre: 1 Ling MSM-J2, 2 Ling MSL-J2, 1 Sulieman III</t>
  </si>
  <si>
    <t>Trantor: 1 Ling MSL-J2, 2 Sulieman, 9 Sulieman II</t>
  </si>
  <si>
    <t>Hub: 1 Bastien, 1 Ling MSM-J2, 1 Ling MSL-J2, 4 Sulieman</t>
  </si>
  <si>
    <t>Flandry: 1 Ling MSM-J2, 1 Vanderbilt, 5 Beowulf, 1 Ling MSL-J2, 1 Sulieman, 2 Sulieman II</t>
  </si>
  <si>
    <t>Duchy: 1 Ling MSL-J2, 2 Empress Marava, 2 Sulieman III</t>
  </si>
  <si>
    <t>Old Cianji/Sylean Carrier Design (SDB)</t>
  </si>
  <si>
    <t>1,000-ton Freighter</t>
  </si>
  <si>
    <t>400-ton Sub. Merchant</t>
  </si>
  <si>
    <t>Reborn Imperium: Imperial</t>
  </si>
  <si>
    <t>Reborn Imperium: Scout</t>
  </si>
  <si>
    <t>Reborn Imperium: Wsi System</t>
  </si>
  <si>
    <t>Reborn Imperium: Comerwake System</t>
  </si>
  <si>
    <t>Reborn Imperium: Vieunia System</t>
  </si>
  <si>
    <t>Reborn Imperium: Yelloworld System</t>
  </si>
  <si>
    <t>Reborn Imperium: Bluemarble System</t>
  </si>
  <si>
    <t>Reborn Imperium: Samtara System</t>
  </si>
  <si>
    <t>Reborn Imperium: Imperator System</t>
  </si>
  <si>
    <t>Reborn Imperium: Ipinnae System</t>
  </si>
  <si>
    <t>Imperial Cianji: Cianji System</t>
  </si>
  <si>
    <t>Imperial Cianji: Cianji Scouts</t>
  </si>
  <si>
    <t>Imperial Cianji: Leoin System</t>
  </si>
  <si>
    <t>Imperial Cianji: Quajora System</t>
  </si>
  <si>
    <t>Imperial Cianji: Leoin Scout Service</t>
  </si>
  <si>
    <t>By Nation</t>
  </si>
  <si>
    <t>Brightfire</t>
  </si>
  <si>
    <t>Meamethano</t>
  </si>
  <si>
    <t>Class Totals</t>
  </si>
  <si>
    <t>Totals - linked</t>
  </si>
  <si>
    <t>Totals - values only</t>
  </si>
  <si>
    <t>Sum</t>
  </si>
  <si>
    <t>Size</t>
  </si>
  <si>
    <t>Note: Cells must be sorted alphabetically</t>
  </si>
  <si>
    <t>by name for the numbers to be correct</t>
  </si>
  <si>
    <t>Jump1 to Jump4 = 1,164 starships</t>
  </si>
  <si>
    <t>Crew</t>
  </si>
  <si>
    <t>Cargo</t>
  </si>
  <si>
    <t>Marines</t>
  </si>
  <si>
    <t>Troops</t>
  </si>
  <si>
    <t>Sulieman Variants</t>
  </si>
  <si>
    <t>Class E starports handle starships of up to 200 dtons</t>
  </si>
  <si>
    <t>Class D starports handle starships of up to 500 dtons</t>
  </si>
  <si>
    <t>Class C starports handle starships of up to 1,000 dtons</t>
  </si>
  <si>
    <t>Class B starports handle starships of up to 5,000 dtons</t>
  </si>
  <si>
    <t>Class A starports handle starships of at least 5,000 dtons</t>
  </si>
  <si>
    <t>Universal Variants</t>
  </si>
  <si>
    <t>(Universal, Universal II, Melusina, Tithos Gathyog)</t>
  </si>
  <si>
    <t>Imperial Cianji: Imperiallines</t>
  </si>
  <si>
    <t xml:space="preserve">2 Cornfed, 10 Southern Cross, 1 Journeyman, 2 Empress Marava, 3 Beowulf, 12 Vanderbilt, </t>
  </si>
  <si>
    <t>Imperiallines is an interstellar shipping concern, owned directly by the Imperial family of Cianji.</t>
  </si>
  <si>
    <t>Naval &amp; Govt logistics</t>
  </si>
  <si>
    <t>It is primarily tasked to support peacetime Naval logistics, with the support of infrastructure</t>
  </si>
  <si>
    <t>As they are indirectly funded by taxes, not by market forces, they could certainly drive much</t>
  </si>
  <si>
    <t>&amp; terraforming operations as a secondary concern.  Depending on demand, between</t>
  </si>
  <si>
    <t>five and eight starships are at work among the stars.  Usually, two starships are kept</t>
  </si>
  <si>
    <t>private shipping, Imperiallines only handles government cargo and charters, and does</t>
  </si>
  <si>
    <t>not compete with private business.</t>
  </si>
  <si>
    <t>on standby in case of additional demands or missions.  Imperiallines maintains her own</t>
  </si>
  <si>
    <t>Class B starport over Cianji, solely for the use of her own starships.</t>
  </si>
  <si>
    <t>of the private shipping industry out of business.  As the Emperor prefers to protect</t>
  </si>
  <si>
    <t>Civilian Passengers</t>
  </si>
  <si>
    <t>Staterooms</t>
  </si>
  <si>
    <t>Low Berths</t>
  </si>
  <si>
    <t>Other</t>
  </si>
  <si>
    <t>Merchantmen</t>
  </si>
  <si>
    <t>Other Non-combatants</t>
  </si>
  <si>
    <t>Cornucopia</t>
  </si>
  <si>
    <t>10,000-ton Shuttle</t>
  </si>
  <si>
    <t>Legend</t>
  </si>
  <si>
    <t>Reborn Mothball Fleet</t>
  </si>
  <si>
    <t>10000-ton Cornucopia</t>
  </si>
  <si>
    <t>Standard Human Council Design</t>
  </si>
  <si>
    <t>4 = Cornfed, 8 = Cianji</t>
  </si>
  <si>
    <t>Not for Port ops</t>
  </si>
  <si>
    <t>Large Combatants, Starbreak Sector, 1500 Imperial</t>
  </si>
  <si>
    <t>Medium Combatants, Starbreak Sector, 1500 Imperial</t>
  </si>
  <si>
    <t>All Combatants and Non-combatants, Starbreak Sector, 1500 Imperial</t>
  </si>
  <si>
    <t>of 101+ dtons</t>
  </si>
  <si>
    <t xml:space="preserve">Medium Combatants </t>
  </si>
  <si>
    <t>(500 - 100 dton starships)</t>
  </si>
  <si>
    <t>Very Large Combatants, Starbreak Sector, 1500 Imperial</t>
  </si>
  <si>
    <t>Large Combatants</t>
  </si>
  <si>
    <t>(15,000 - 2001 dton)</t>
  </si>
  <si>
    <t>Large Combatants (15,001+ dtons)</t>
  </si>
  <si>
    <t>Small Combatants, Starships</t>
  </si>
  <si>
    <t>Small Combatants, Starships, Starbreak Sector, 1500 Imperial</t>
  </si>
  <si>
    <t>Small Combatants, Spaceships</t>
  </si>
  <si>
    <t>(500 - 100 dton SDBs)</t>
  </si>
  <si>
    <t>Small Combatants, SDBs, Starbreak Sector, 1500 Imperial</t>
  </si>
  <si>
    <t>Merchantmen, Starbreak Sector, 1500 Imperial</t>
  </si>
  <si>
    <t>Scouts and Research Starships, Starbreak Sector, 1500 Imperial</t>
  </si>
  <si>
    <t>(Starships, 100+ dton)</t>
  </si>
  <si>
    <t>Scouts &amp; Research Starships</t>
  </si>
  <si>
    <t>Military Transports (No chart)</t>
  </si>
  <si>
    <t>Starships</t>
  </si>
  <si>
    <t>Other Non-military Craft, Starbreak Sector, 1500 Imperial</t>
  </si>
  <si>
    <t>Starship classes in Starbreak Sector, 1500 Imperial</t>
  </si>
  <si>
    <t>All Starships, and Spacecraft</t>
  </si>
  <si>
    <t>(100-dton+ starships</t>
  </si>
  <si>
    <t>101-dton+ spaceships)</t>
  </si>
  <si>
    <t xml:space="preserve">Note exclusion of 100 dton shuttles, </t>
  </si>
  <si>
    <t>(2000 - 501 dton)</t>
  </si>
  <si>
    <t>For Trainers</t>
  </si>
  <si>
    <t>and all sub-101 dton spacecraft</t>
  </si>
  <si>
    <t>I1 = Imperial Cianji • Ic = Cianji Client State  • I2 = Reborn Imperial • I3 = Ziru Sirkaa • I4 = Holy Imperium</t>
  </si>
  <si>
    <t>I1 = Imperial Cianji • I3 = Ziru Sirkaa • I4 = Holy Imperium</t>
  </si>
  <si>
    <r>
      <rPr>
        <b/>
        <sz val="12"/>
        <rFont val="Calibri"/>
        <family val="2"/>
        <scheme val="minor"/>
      </rPr>
      <t xml:space="preserve">Mod B PCI </t>
    </r>
    <r>
      <rPr>
        <sz val="12"/>
        <rFont val="Calibri"/>
        <family val="2"/>
        <scheme val="minor"/>
      </rPr>
      <t>= Modified Base</t>
    </r>
  </si>
  <si>
    <r>
      <rPr>
        <b/>
        <sz val="12"/>
        <rFont val="Calibri"/>
        <family val="2"/>
        <scheme val="minor"/>
      </rPr>
      <t>GF</t>
    </r>
    <r>
      <rPr>
        <sz val="12"/>
        <rFont val="Calibri"/>
        <family val="2"/>
        <scheme val="minor"/>
      </rPr>
      <t xml:space="preserve"> - Mega = Ground Army, Megatraveller</t>
    </r>
  </si>
  <si>
    <r>
      <t xml:space="preserve">2 Empress Marava, 2 Bastien </t>
    </r>
    <r>
      <rPr>
        <i/>
        <sz val="12"/>
        <rFont val="Calibri"/>
        <family val="2"/>
        <scheme val="minor"/>
      </rPr>
      <t>(Reborn: 2 Journeyman, 2 Empress Minerva)</t>
    </r>
  </si>
  <si>
    <r>
      <t xml:space="preserve">1 Empress Marava </t>
    </r>
    <r>
      <rPr>
        <i/>
        <sz val="12"/>
        <rFont val="Calibri"/>
        <family val="2"/>
        <scheme val="minor"/>
      </rPr>
      <t>(Reborn: 2 Journeyman, 1 Empress Marava, 1 Sulieman III)</t>
    </r>
  </si>
  <si>
    <r>
      <t xml:space="preserve">Modified </t>
    </r>
    <r>
      <rPr>
        <i/>
        <sz val="12"/>
        <rFont val="Calibri"/>
        <family val="2"/>
        <scheme val="minor"/>
      </rPr>
      <t>Beowulf</t>
    </r>
    <r>
      <rPr>
        <sz val="12"/>
        <rFont val="Calibri"/>
        <family val="2"/>
        <scheme val="minor"/>
      </rPr>
      <t xml:space="preserve">: armor 500, one Marine barrack, dock for six dtons of craft.  </t>
    </r>
  </si>
  <si>
    <r>
      <t xml:space="preserve">Modified </t>
    </r>
    <r>
      <rPr>
        <i/>
        <sz val="12"/>
        <rFont val="Calibri"/>
        <family val="2"/>
        <scheme val="minor"/>
      </rPr>
      <t>Empress Minerva</t>
    </r>
    <r>
      <rPr>
        <sz val="12"/>
        <rFont val="Calibri"/>
        <family val="2"/>
        <scheme val="minor"/>
      </rPr>
      <t xml:space="preserve">: armor 500, two bunk rooms, dock for ten dtons of craft, </t>
    </r>
  </si>
  <si>
    <r>
      <t xml:space="preserve">TL 9 version of the </t>
    </r>
    <r>
      <rPr>
        <i/>
        <sz val="12"/>
        <rFont val="Calibri"/>
        <family val="2"/>
        <scheme val="minor"/>
      </rPr>
      <t xml:space="preserve">Dragon </t>
    </r>
    <r>
      <rPr>
        <sz val="12"/>
        <rFont val="Calibri"/>
        <family val="2"/>
        <scheme val="minor"/>
      </rPr>
      <t>class SDB; see GT:Starships</t>
    </r>
  </si>
  <si>
    <r>
      <t xml:space="preserve">TL 9 version of the </t>
    </r>
    <r>
      <rPr>
        <i/>
        <sz val="12"/>
        <rFont val="Calibri"/>
        <family val="2"/>
        <scheme val="minor"/>
      </rPr>
      <t>Vayu</t>
    </r>
    <r>
      <rPr>
        <sz val="12"/>
        <rFont val="Calibri"/>
        <family val="2"/>
        <scheme val="minor"/>
      </rPr>
      <t xml:space="preserve"> class; see GT: Starships</t>
    </r>
  </si>
  <si>
    <r>
      <t xml:space="preserve">2 Journeyman, 2 Empress Minerva </t>
    </r>
    <r>
      <rPr>
        <i/>
        <sz val="12"/>
        <rFont val="Calibri"/>
        <family val="2"/>
        <scheme val="minor"/>
      </rPr>
      <t>(Cianji: 4 Empress Marava, 2 Bastien)</t>
    </r>
  </si>
  <si>
    <r>
      <t xml:space="preserve">2 Journeyman, 1 Empress Marava, 1 Southern Cross </t>
    </r>
    <r>
      <rPr>
        <i/>
        <sz val="12"/>
        <rFont val="Calibri"/>
        <family val="2"/>
        <scheme val="minor"/>
      </rPr>
      <t>(Cianji: 4 Empress Marava)</t>
    </r>
  </si>
  <si>
    <r>
      <t xml:space="preserve">2 Journeyman, 1 Empress Marava, 1 Sulieman III </t>
    </r>
    <r>
      <rPr>
        <i/>
        <sz val="12"/>
        <rFont val="Calibri"/>
        <family val="2"/>
        <scheme val="minor"/>
      </rPr>
      <t>(Cianji: 1 Empress Marava)</t>
    </r>
  </si>
  <si>
    <r>
      <t xml:space="preserve">Kirati Traders: </t>
    </r>
    <r>
      <rPr>
        <i/>
        <sz val="12"/>
        <rFont val="Calibri"/>
        <family val="2"/>
        <scheme val="minor"/>
      </rPr>
      <t>Known</t>
    </r>
    <r>
      <rPr>
        <sz val="12"/>
        <rFont val="Calibri"/>
        <family val="2"/>
        <scheme val="minor"/>
      </rPr>
      <t xml:space="preserve"> Var Kirat-based Starships (excluding the asteroid)</t>
    </r>
  </si>
  <si>
    <r>
      <rPr>
        <b/>
        <sz val="12"/>
        <rFont val="Calibri"/>
        <family val="2"/>
        <scheme val="minor"/>
      </rPr>
      <t>NOTE:</t>
    </r>
    <r>
      <rPr>
        <sz val="12"/>
        <rFont val="Calibri"/>
        <family val="2"/>
        <scheme val="minor"/>
      </rPr>
      <t xml:space="preserve"> The cost of the Nomadic-class starship excludes auxiliary vessels.</t>
    </r>
  </si>
  <si>
    <r>
      <t>(Note that Shuttles</t>
    </r>
    <r>
      <rPr>
        <i/>
        <sz val="12"/>
        <rFont val="Calibri"/>
        <family val="2"/>
        <scheme val="minor"/>
      </rPr>
      <t xml:space="preserve"> are </t>
    </r>
    <r>
      <rPr>
        <sz val="12"/>
        <rFont val="Calibri"/>
        <family val="2"/>
        <scheme val="minor"/>
      </rPr>
      <t xml:space="preserve">counted, but Cutters </t>
    </r>
    <r>
      <rPr>
        <i/>
        <sz val="12"/>
        <rFont val="Calibri"/>
        <family val="2"/>
        <scheme val="minor"/>
      </rPr>
      <t>are not</t>
    </r>
    <r>
      <rPr>
        <sz val="12"/>
        <rFont val="Calibri"/>
        <family val="2"/>
        <scheme val="minor"/>
      </rPr>
      <t xml:space="preserve"> included.)</t>
    </r>
  </si>
  <si>
    <r>
      <t xml:space="preserve">The list below notes all </t>
    </r>
    <r>
      <rPr>
        <i/>
        <sz val="12"/>
        <rFont val="Calibri"/>
        <family val="2"/>
        <scheme val="minor"/>
      </rPr>
      <t>civilian</t>
    </r>
    <r>
      <rPr>
        <sz val="12"/>
        <rFont val="Calibri"/>
        <family val="2"/>
        <scheme val="minor"/>
      </rPr>
      <t xml:space="preserve"> spaceships of greater than</t>
    </r>
  </si>
  <si>
    <r>
      <t xml:space="preserve">Co = Cornucopia (Used to bring in large bulk cargos from orbit.  </t>
    </r>
    <r>
      <rPr>
        <i/>
        <sz val="12"/>
        <rFont val="Calibri"/>
        <family val="2"/>
        <scheme val="minor"/>
      </rPr>
      <t>Cornfed</t>
    </r>
    <r>
      <rPr>
        <sz val="12"/>
        <rFont val="Calibri"/>
        <family val="2"/>
        <scheme val="minor"/>
      </rPr>
      <t>-attached ships not included.)</t>
    </r>
  </si>
  <si>
    <r>
      <t xml:space="preserve">(Modular - </t>
    </r>
    <r>
      <rPr>
        <sz val="12"/>
        <color rgb="FFFF0000"/>
        <rFont val="Calibri"/>
        <family val="2"/>
        <scheme val="minor"/>
      </rPr>
      <t>Red</t>
    </r>
    <r>
      <rPr>
        <sz val="12"/>
        <rFont val="Calibri"/>
        <family val="2"/>
        <scheme val="minor"/>
      </rPr>
      <t>)</t>
    </r>
  </si>
  <si>
    <r>
      <rPr>
        <sz val="12"/>
        <color rgb="FFFF0000"/>
        <rFont val="Calibri"/>
        <family val="2"/>
        <scheme val="minor"/>
      </rPr>
      <t>Imperial Cianji</t>
    </r>
    <r>
      <rPr>
        <sz val="12"/>
        <rFont val="Calibri"/>
        <family val="2"/>
        <scheme val="minor"/>
      </rPr>
      <t xml:space="preserve">, </t>
    </r>
    <r>
      <rPr>
        <sz val="12"/>
        <color rgb="FF0070C0"/>
        <rFont val="Calibri"/>
        <family val="2"/>
        <scheme val="minor"/>
      </rPr>
      <t>Reborn Imperium</t>
    </r>
    <r>
      <rPr>
        <sz val="12"/>
        <rFont val="Calibri"/>
        <family val="2"/>
        <scheme val="minor"/>
      </rPr>
      <t xml:space="preserve">, </t>
    </r>
    <r>
      <rPr>
        <sz val="12"/>
        <color rgb="FF00B050"/>
        <rFont val="Calibri"/>
        <family val="2"/>
        <scheme val="minor"/>
      </rPr>
      <t>Ziru Sirkaa</t>
    </r>
    <r>
      <rPr>
        <sz val="12"/>
        <rFont val="Calibri"/>
        <family val="2"/>
        <scheme val="minor"/>
      </rPr>
      <t xml:space="preserve">, </t>
    </r>
    <r>
      <rPr>
        <sz val="12"/>
        <color rgb="FFFFC000"/>
        <rFont val="Calibri"/>
        <family val="2"/>
        <scheme val="minor"/>
      </rPr>
      <t>Holy Imperium</t>
    </r>
    <r>
      <rPr>
        <sz val="12"/>
        <rFont val="Calibri"/>
        <family val="2"/>
        <scheme val="minor"/>
      </rPr>
      <t xml:space="preserve">, </t>
    </r>
    <r>
      <rPr>
        <i/>
        <sz val="12"/>
        <color rgb="FF00B0F0"/>
        <rFont val="Calibri"/>
        <family val="2"/>
        <scheme val="minor"/>
      </rPr>
      <t>Human Council</t>
    </r>
    <r>
      <rPr>
        <sz val="12"/>
        <rFont val="Calibri"/>
        <family val="2"/>
        <scheme val="minor"/>
      </rPr>
      <t xml:space="preserve">, </t>
    </r>
    <r>
      <rPr>
        <sz val="12"/>
        <color theme="6" tint="-0.249977111117893"/>
        <rFont val="Calibri"/>
        <family val="2"/>
        <scheme val="minor"/>
      </rPr>
      <t>Var Kirat</t>
    </r>
  </si>
  <si>
    <r>
      <rPr>
        <i/>
        <sz val="12"/>
        <color rgb="FF7030A0"/>
        <rFont val="Calibri"/>
        <family val="2"/>
        <scheme val="minor"/>
      </rPr>
      <t>Protectorate Commission</t>
    </r>
    <r>
      <rPr>
        <sz val="12"/>
        <rFont val="Calibri"/>
        <family val="2"/>
        <scheme val="minor"/>
      </rPr>
      <t>, Non-Aligned</t>
    </r>
  </si>
  <si>
    <t>Under Construction</t>
  </si>
  <si>
    <t>Holy Imperium: sometimes refered to as the Last Imperium</t>
  </si>
  <si>
    <t>Ziru Sirkaa: sometimes refered to as the True Imperium</t>
  </si>
  <si>
    <t>Imperial Cianji: sometimes refered to as the Old Imperium</t>
  </si>
  <si>
    <t>Holy Imperium: internally, referred to as the Wooeresa Weas</t>
  </si>
  <si>
    <t>(By all except citizens of the Ziru Sirkaa)</t>
  </si>
  <si>
    <t>(Internal non-Vilani only)</t>
  </si>
  <si>
    <t>Note: Ziru Sirkaa means "reborn Ziru Sirka" in Vilani</t>
  </si>
  <si>
    <t>Reborn Imperium: Imperial Wsi</t>
  </si>
  <si>
    <t>(Vilani only)</t>
  </si>
  <si>
    <t>Ee</t>
  </si>
  <si>
    <t>Hc</t>
  </si>
  <si>
    <t>Kugusaras</t>
  </si>
  <si>
    <t>Midagar</t>
  </si>
  <si>
    <t>Kurge</t>
  </si>
  <si>
    <t>Khiikham</t>
  </si>
  <si>
    <t>Shukimkam</t>
  </si>
  <si>
    <t>Gakiina</t>
  </si>
  <si>
    <t>Th</t>
  </si>
  <si>
    <t>Ascending</t>
  </si>
  <si>
    <t>Gizaakalageg</t>
  </si>
  <si>
    <t>Egkiikkhuukha</t>
  </si>
  <si>
    <t>Kar Urugashuu</t>
  </si>
  <si>
    <t>Iir Dagakusa</t>
  </si>
  <si>
    <t>Var Kirat Campaign - Starbreak Sector, 1580 Imperial</t>
  </si>
  <si>
    <t>Ao = Aerno Organ • Dr = Diltov Republic • Nf = Noble Federation • Kj = Kingdom of Justince • Marquessate of Vieunia • Na = Non-aligned • Ba = Barren</t>
  </si>
  <si>
    <t>Ao = Aerno Organ • Dr = Diltov Republic • Nf = Noble Federation • Kj = Kingdom of Justince • Ee = Enni Exchange • Na = Non-aligned • Ba = Barren</t>
  </si>
  <si>
    <t>Spaceships of Starbreak Sector</t>
  </si>
  <si>
    <t>Non-combatant spaceships, 100-tons or more</t>
  </si>
  <si>
    <t xml:space="preserve">I1 = Imperial Cianji • Ic = CIanji Client State • I3 = Ziru Sirkaa • I4 = Holy Imperium • Ks = Kirati Stars • Wc = Wsi Cluster • Dw = Dune Worlds • </t>
  </si>
  <si>
    <t>I1 = Imperial Cianji • I3 = Ziru Sirkaa • I4 = Holy Imperium • Ks = Kirati Stars • Wc = Wsi Cluster • Dw = Dune Worlds • Hc = Human Council</t>
  </si>
  <si>
    <t>Imperial Cianji: Cianji Detatched Service</t>
  </si>
  <si>
    <t>Imperial Cianji: Cianji Investigative Service</t>
  </si>
  <si>
    <t>Protectorate Forces: Research</t>
  </si>
  <si>
    <t>Protectorate Forces:  Guard</t>
  </si>
  <si>
    <t>Protectorate Forces: Transport</t>
  </si>
  <si>
    <t>Sanctification</t>
  </si>
  <si>
    <t xml:space="preserve">Orzabel is a TL 3 world, and has no technical abilities to speak of. The starships and starport are managed by a professional starmerc unit linked with Imperial Cianji. </t>
  </si>
  <si>
    <t xml:space="preserve">The outfit, known as Spaceguard LIC, also maintains a company of troops trained in hostile environment, zero-g, and boarding ops. </t>
  </si>
  <si>
    <t>Note: the above hospital ships are owned as a joint venture between the Four Emperors &amp; Var Kirat.</t>
  </si>
  <si>
    <t xml:space="preserve">They were built over Enlugal, and shipped coreward Var Kirat's Nomadic-class tenders.  Now, they </t>
  </si>
  <si>
    <t>covers Beta Quadrant (Subsectors C,D,G,H). Their official homeport remains Enlugal.</t>
  </si>
  <si>
    <t>The Kaluiid-class merchantmen operate as a joint venture between various Kirat and Vilani trading clans.</t>
  </si>
  <si>
    <t>Two run a circular route connecting the capital systems of Enlugal, Cianji, Wsi, and Sylea</t>
  </si>
  <si>
    <t xml:space="preserve">at Faunia, and on to the Protectorates themselves. After touching down at Geneva and Avalon, </t>
  </si>
  <si>
    <t xml:space="preserve">Note: there is only nominal trade within the Ziru Sirkaa, due to the small populations of worlds other than Englual herself. </t>
  </si>
  <si>
    <t>and the Vilani-Kirat Joint Venture (after paying a hefty license fee).</t>
  </si>
  <si>
    <t xml:space="preserve">Note: Most foreign starships are not permitted to enter Cianji space. There are several exceptions, </t>
  </si>
  <si>
    <t>tied to the Human Council and the Var Kirat. These exceptions are: Human Council starships, the Protectorate Commission</t>
  </si>
  <si>
    <t>(notably the colonial transports), foreign diplomatic missions, the All-Imperial Charitable Venture</t>
  </si>
  <si>
    <r>
      <t xml:space="preserve"> (medical starships under the </t>
    </r>
    <r>
      <rPr>
        <i/>
        <u/>
        <sz val="12"/>
        <rFont val="Calibri"/>
        <family val="2"/>
        <scheme val="minor"/>
      </rPr>
      <t>personal</t>
    </r>
    <r>
      <rPr>
        <i/>
        <sz val="12"/>
        <rFont val="Calibri"/>
        <family val="2"/>
        <scheme val="minor"/>
      </rPr>
      <t xml:space="preserve"> protection of each of the Four Emperors),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</si>
</sst>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0"/>
    <numFmt numFmtId="165" formatCode="#,##0.000"/>
    <numFmt numFmtId="166" formatCode="#,##0.0"/>
    <numFmt numFmtId="167" formatCode="0.0"/>
    <numFmt numFmtId="168" formatCode="0.000"/>
  </numFmts>
  <fonts count="26">
    <font>
      <sz val="12"/>
      <name val="宋体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B0F0"/>
      <name val="Arial"/>
      <family val="2"/>
    </font>
    <font>
      <sz val="12"/>
      <color rgb="FF00B0F0"/>
      <name val="宋体"/>
    </font>
    <font>
      <sz val="12"/>
      <color rgb="FF00B050"/>
      <name val="宋体"/>
    </font>
    <font>
      <sz val="12"/>
      <color rgb="FF0070C0"/>
      <name val="宋体"/>
    </font>
    <font>
      <b/>
      <sz val="12"/>
      <name val="宋体"/>
    </font>
    <font>
      <b/>
      <sz val="12"/>
      <name val="Arial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B0F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B050"/>
      <name val="Calibri"/>
      <family val="2"/>
      <scheme val="minor"/>
    </font>
    <font>
      <i/>
      <sz val="12"/>
      <name val="Calibri"/>
      <family val="2"/>
      <scheme val="minor"/>
    </font>
    <font>
      <i/>
      <u/>
      <sz val="12"/>
      <name val="Calibri"/>
      <family val="2"/>
      <scheme val="minor"/>
    </font>
    <font>
      <sz val="12"/>
      <color theme="6" tint="-0.249977111117893"/>
      <name val="Calibri"/>
      <family val="2"/>
      <scheme val="minor"/>
    </font>
    <font>
      <sz val="12"/>
      <color rgb="FFFFC000"/>
      <name val="Calibri"/>
      <family val="2"/>
      <scheme val="minor"/>
    </font>
    <font>
      <sz val="12"/>
      <color rgb="FF002060"/>
      <name val="Calibri"/>
      <family val="2"/>
      <scheme val="minor"/>
    </font>
    <font>
      <i/>
      <sz val="12"/>
      <color rgb="FF7030A0"/>
      <name val="Calibri"/>
      <family val="2"/>
      <scheme val="minor"/>
    </font>
    <font>
      <sz val="12"/>
      <color theme="7" tint="0.39997558519241921"/>
      <name val="Calibri"/>
      <family val="2"/>
      <scheme val="minor"/>
    </font>
    <font>
      <i/>
      <sz val="12"/>
      <color rgb="FF00B0F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164" fontId="0" fillId="0" borderId="0">
      <alignment vertical="center"/>
    </xf>
  </cellStyleXfs>
  <cellXfs count="191">
    <xf numFmtId="164" fontId="0" fillId="0" borderId="0" xfId="0">
      <alignment vertical="center"/>
    </xf>
    <xf numFmtId="164" fontId="1" fillId="0" borderId="0" xfId="0" applyFont="1">
      <alignment vertical="center"/>
    </xf>
    <xf numFmtId="164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4" fontId="0" fillId="0" borderId="0" xfId="0" applyAlignment="1">
      <alignment horizontal="center"/>
    </xf>
    <xf numFmtId="164" fontId="2" fillId="0" borderId="0" xfId="0" applyFont="1">
      <alignment vertical="center"/>
    </xf>
    <xf numFmtId="164" fontId="2" fillId="0" borderId="0" xfId="0" applyFont="1" applyAlignment="1">
      <alignment horizontal="center"/>
    </xf>
    <xf numFmtId="164" fontId="2" fillId="0" borderId="0" xfId="0" applyFont="1" applyAlignment="1">
      <alignment horizontal="center" vertical="center"/>
    </xf>
    <xf numFmtId="164" fontId="2" fillId="0" borderId="0" xfId="0" applyFont="1" applyAlignment="1">
      <alignment horizontal="right" vertical="center"/>
    </xf>
    <xf numFmtId="164" fontId="0" fillId="0" borderId="0" xfId="0" applyAlignment="1">
      <alignment horizontal="right" vertical="center"/>
    </xf>
    <xf numFmtId="164" fontId="2" fillId="0" borderId="0" xfId="0" applyFont="1" applyAlignment="1">
      <alignment horizontal="left" vertical="center"/>
    </xf>
    <xf numFmtId="164" fontId="3" fillId="0" borderId="0" xfId="0" applyFont="1">
      <alignment vertical="center"/>
    </xf>
    <xf numFmtId="164" fontId="4" fillId="0" borderId="0" xfId="0" applyFont="1">
      <alignment vertical="center"/>
    </xf>
    <xf numFmtId="164" fontId="4" fillId="0" borderId="0" xfId="0" applyFont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164" fontId="4" fillId="0" borderId="0" xfId="0" applyFont="1" applyAlignment="1">
      <alignment horizontal="center" vertical="center"/>
    </xf>
    <xf numFmtId="0" fontId="4" fillId="0" borderId="0" xfId="0" applyNumberFormat="1" applyFont="1">
      <alignment vertical="center"/>
    </xf>
    <xf numFmtId="1" fontId="0" fillId="0" borderId="0" xfId="0" applyNumberFormat="1">
      <alignment vertical="center"/>
    </xf>
    <xf numFmtId="1" fontId="6" fillId="0" borderId="0" xfId="0" applyNumberFormat="1" applyFont="1">
      <alignment vertical="center"/>
    </xf>
    <xf numFmtId="1" fontId="7" fillId="0" borderId="0" xfId="0" applyNumberFormat="1" applyFont="1">
      <alignment vertical="center"/>
    </xf>
    <xf numFmtId="1" fontId="5" fillId="0" borderId="0" xfId="0" applyNumberFormat="1" applyFont="1">
      <alignment vertical="center"/>
    </xf>
    <xf numFmtId="9" fontId="0" fillId="0" borderId="0" xfId="0" applyNumberFormat="1" applyFont="1">
      <alignment vertical="center"/>
    </xf>
    <xf numFmtId="1" fontId="0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3" fontId="0" fillId="0" borderId="0" xfId="0" applyNumberFormat="1">
      <alignment vertical="center"/>
    </xf>
    <xf numFmtId="3" fontId="4" fillId="0" borderId="0" xfId="0" applyNumberFormat="1" applyFont="1">
      <alignment vertical="center"/>
    </xf>
    <xf numFmtId="3" fontId="5" fillId="0" borderId="0" xfId="0" applyNumberFormat="1" applyFont="1">
      <alignment vertical="center"/>
    </xf>
    <xf numFmtId="164" fontId="8" fillId="0" borderId="0" xfId="0" applyFont="1">
      <alignment vertical="center"/>
    </xf>
    <xf numFmtId="0" fontId="8" fillId="0" borderId="0" xfId="0" applyNumberFormat="1" applyFont="1" applyAlignment="1">
      <alignment horizontal="center" vertical="center"/>
    </xf>
    <xf numFmtId="3" fontId="0" fillId="0" borderId="0" xfId="0" applyNumberFormat="1" applyFont="1">
      <alignment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>
      <alignment vertical="center"/>
    </xf>
    <xf numFmtId="2" fontId="4" fillId="0" borderId="0" xfId="0" applyNumberFormat="1" applyFont="1">
      <alignment vertical="center"/>
    </xf>
    <xf numFmtId="167" fontId="0" fillId="0" borderId="0" xfId="0" applyNumberFormat="1">
      <alignment vertical="center"/>
    </xf>
    <xf numFmtId="167" fontId="0" fillId="0" borderId="0" xfId="0" applyNumberFormat="1" applyFont="1" applyAlignment="1">
      <alignment horizontal="center" vertical="center"/>
    </xf>
    <xf numFmtId="167" fontId="0" fillId="0" borderId="0" xfId="0" applyNumberFormat="1" applyFont="1">
      <alignment vertical="center"/>
    </xf>
    <xf numFmtId="0" fontId="9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/>
    </xf>
    <xf numFmtId="164" fontId="8" fillId="0" borderId="0" xfId="0" applyFont="1" applyAlignment="1">
      <alignment horizontal="center" vertical="center"/>
    </xf>
    <xf numFmtId="164" fontId="10" fillId="0" borderId="0" xfId="0" applyFont="1">
      <alignment vertical="center"/>
    </xf>
    <xf numFmtId="0" fontId="3" fillId="0" borderId="0" xfId="0" applyNumberFormat="1" applyFont="1">
      <alignment vertical="center"/>
    </xf>
    <xf numFmtId="0" fontId="3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164" fontId="3" fillId="0" borderId="0" xfId="0" applyFont="1" applyAlignment="1">
      <alignment horizontal="right" vertical="center"/>
    </xf>
    <xf numFmtId="164" fontId="3" fillId="0" borderId="0" xfId="0" applyFont="1" applyAlignment="1">
      <alignment horizontal="center" vertical="center"/>
    </xf>
    <xf numFmtId="164" fontId="3" fillId="0" borderId="0" xfId="0" applyFont="1" applyAlignment="1">
      <alignment horizontal="center"/>
    </xf>
    <xf numFmtId="0" fontId="11" fillId="0" borderId="0" xfId="0" applyNumberFormat="1" applyFont="1">
      <alignment vertical="center"/>
    </xf>
    <xf numFmtId="164" fontId="2" fillId="0" borderId="0" xfId="0" applyFont="1" applyBorder="1">
      <alignment vertical="center"/>
    </xf>
    <xf numFmtId="164" fontId="11" fillId="0" borderId="0" xfId="0" applyFont="1">
      <alignment vertical="center"/>
    </xf>
    <xf numFmtId="164" fontId="3" fillId="0" borderId="0" xfId="0" quotePrefix="1" applyFont="1">
      <alignment vertical="center"/>
    </xf>
    <xf numFmtId="0" fontId="12" fillId="0" borderId="0" xfId="0" applyNumberFormat="1" applyFont="1">
      <alignment vertical="center"/>
    </xf>
    <xf numFmtId="164" fontId="13" fillId="0" borderId="0" xfId="0" applyFont="1">
      <alignment vertical="center"/>
    </xf>
    <xf numFmtId="164" fontId="14" fillId="0" borderId="0" xfId="0" applyFont="1">
      <alignment vertical="center"/>
    </xf>
    <xf numFmtId="164" fontId="3" fillId="0" borderId="0" xfId="0" applyFont="1" applyFill="1">
      <alignment vertical="center"/>
    </xf>
    <xf numFmtId="167" fontId="3" fillId="0" borderId="0" xfId="0" applyNumberFormat="1" applyFont="1">
      <alignment vertical="center"/>
    </xf>
    <xf numFmtId="166" fontId="3" fillId="0" borderId="0" xfId="0" applyNumberFormat="1" applyFont="1">
      <alignment vertical="center"/>
    </xf>
    <xf numFmtId="3" fontId="3" fillId="0" borderId="0" xfId="0" applyNumberFormat="1" applyFont="1">
      <alignment vertical="center"/>
    </xf>
    <xf numFmtId="164" fontId="14" fillId="0" borderId="0" xfId="0" applyFont="1" applyAlignment="1">
      <alignment horizontal="right" vertical="center"/>
    </xf>
    <xf numFmtId="0" fontId="14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/>
    </xf>
    <xf numFmtId="164" fontId="14" fillId="0" borderId="0" xfId="0" applyFont="1" applyAlignment="1">
      <alignment horizontal="center" vertical="center"/>
    </xf>
    <xf numFmtId="0" fontId="14" fillId="0" borderId="0" xfId="0" applyNumberFormat="1" applyFont="1">
      <alignment vertical="center"/>
    </xf>
    <xf numFmtId="166" fontId="14" fillId="0" borderId="0" xfId="0" applyNumberFormat="1" applyFont="1">
      <alignment vertical="center"/>
    </xf>
    <xf numFmtId="3" fontId="14" fillId="0" borderId="0" xfId="0" applyNumberFormat="1" applyFont="1">
      <alignment vertical="center"/>
    </xf>
    <xf numFmtId="164" fontId="14" fillId="0" borderId="0" xfId="0" applyFont="1" applyFill="1">
      <alignment vertical="center"/>
    </xf>
    <xf numFmtId="164" fontId="13" fillId="0" borderId="0" xfId="0" applyFont="1" applyAlignment="1">
      <alignment horizontal="right" vertical="center"/>
    </xf>
    <xf numFmtId="0" fontId="13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/>
    </xf>
    <xf numFmtId="164" fontId="13" fillId="0" borderId="0" xfId="0" applyFont="1" applyAlignment="1">
      <alignment horizontal="center" vertical="center"/>
    </xf>
    <xf numFmtId="0" fontId="13" fillId="0" borderId="0" xfId="0" applyNumberFormat="1" applyFont="1">
      <alignment vertical="center"/>
    </xf>
    <xf numFmtId="166" fontId="13" fillId="0" borderId="0" xfId="0" applyNumberFormat="1" applyFont="1">
      <alignment vertical="center"/>
    </xf>
    <xf numFmtId="3" fontId="13" fillId="0" borderId="0" xfId="0" applyNumberFormat="1" applyFont="1">
      <alignment vertical="center"/>
    </xf>
    <xf numFmtId="164" fontId="12" fillId="0" borderId="0" xfId="0" applyFont="1">
      <alignment vertical="center"/>
    </xf>
    <xf numFmtId="164" fontId="12" fillId="0" borderId="0" xfId="0" applyFont="1" applyAlignment="1">
      <alignment horizontal="right" vertical="center"/>
    </xf>
    <xf numFmtId="0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/>
    </xf>
    <xf numFmtId="164" fontId="12" fillId="0" borderId="0" xfId="0" applyFont="1" applyAlignment="1">
      <alignment horizontal="center" vertical="center"/>
    </xf>
    <xf numFmtId="164" fontId="12" fillId="0" borderId="0" xfId="0" applyFont="1" applyFill="1">
      <alignment vertical="center"/>
    </xf>
    <xf numFmtId="166" fontId="12" fillId="0" borderId="0" xfId="0" applyNumberFormat="1" applyFont="1">
      <alignment vertical="center"/>
    </xf>
    <xf numFmtId="3" fontId="12" fillId="0" borderId="0" xfId="0" applyNumberFormat="1" applyFont="1">
      <alignment vertical="center"/>
    </xf>
    <xf numFmtId="0" fontId="14" fillId="0" borderId="0" xfId="0" quotePrefix="1" applyNumberFormat="1" applyFont="1" applyAlignment="1">
      <alignment horizontal="center" vertical="center"/>
    </xf>
    <xf numFmtId="164" fontId="13" fillId="0" borderId="0" xfId="0" applyFont="1" applyFill="1">
      <alignment vertical="center"/>
    </xf>
    <xf numFmtId="167" fontId="3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/>
    </xf>
    <xf numFmtId="167" fontId="2" fillId="0" borderId="0" xfId="0" applyNumberFormat="1" applyFont="1" applyBorder="1">
      <alignment vertical="center"/>
    </xf>
    <xf numFmtId="167" fontId="3" fillId="0" borderId="0" xfId="0" quotePrefix="1" applyNumberFormat="1" applyFont="1">
      <alignment vertical="center"/>
    </xf>
    <xf numFmtId="166" fontId="11" fillId="0" borderId="0" xfId="0" applyNumberFormat="1" applyFont="1">
      <alignment vertical="center"/>
    </xf>
    <xf numFmtId="9" fontId="3" fillId="0" borderId="0" xfId="0" applyNumberFormat="1" applyFont="1">
      <alignment vertical="center"/>
    </xf>
    <xf numFmtId="0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/>
    </xf>
    <xf numFmtId="1" fontId="3" fillId="0" borderId="0" xfId="0" applyNumberFormat="1" applyFont="1">
      <alignment vertical="center"/>
    </xf>
    <xf numFmtId="1" fontId="14" fillId="0" borderId="0" xfId="0" applyNumberFormat="1" applyFont="1">
      <alignment vertical="center"/>
    </xf>
    <xf numFmtId="1" fontId="12" fillId="0" borderId="0" xfId="0" applyNumberFormat="1" applyFont="1">
      <alignment vertical="center"/>
    </xf>
    <xf numFmtId="0" fontId="2" fillId="0" borderId="0" xfId="0" applyNumberFormat="1" applyFont="1" applyAlignment="1">
      <alignment horizontal="left" vertical="center"/>
    </xf>
    <xf numFmtId="0" fontId="3" fillId="0" borderId="0" xfId="0" quotePrefix="1" applyNumberFormat="1" applyFont="1" applyAlignment="1">
      <alignment horizontal="center" vertical="center"/>
    </xf>
    <xf numFmtId="1" fontId="13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0" borderId="0" xfId="0" quotePrefix="1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3" fontId="2" fillId="0" borderId="0" xfId="0" applyNumberFormat="1" applyFont="1">
      <alignment vertical="center"/>
    </xf>
    <xf numFmtId="164" fontId="15" fillId="0" borderId="0" xfId="0" applyFont="1">
      <alignment vertical="center"/>
    </xf>
    <xf numFmtId="164" fontId="16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5" fontId="3" fillId="0" borderId="0" xfId="0" applyNumberFormat="1" applyFont="1">
      <alignment vertical="center"/>
    </xf>
    <xf numFmtId="3" fontId="11" fillId="0" borderId="0" xfId="0" applyNumberFormat="1" applyFont="1">
      <alignment vertical="center"/>
    </xf>
    <xf numFmtId="164" fontId="3" fillId="0" borderId="0" xfId="0" quotePrefix="1" applyNumberFormat="1" applyFont="1">
      <alignment vertical="center"/>
    </xf>
    <xf numFmtId="0" fontId="3" fillId="0" borderId="0" xfId="0" applyNumberFormat="1" applyFont="1" applyAlignment="1">
      <alignment vertical="center"/>
    </xf>
    <xf numFmtId="2" fontId="3" fillId="0" borderId="0" xfId="0" applyNumberFormat="1" applyFont="1">
      <alignment vertical="center"/>
    </xf>
    <xf numFmtId="2" fontId="2" fillId="0" borderId="0" xfId="0" applyNumberFormat="1" applyFont="1">
      <alignment vertical="center"/>
    </xf>
    <xf numFmtId="165" fontId="2" fillId="0" borderId="0" xfId="0" applyNumberFormat="1" applyFont="1">
      <alignment vertical="center"/>
    </xf>
    <xf numFmtId="0" fontId="15" fillId="0" borderId="0" xfId="0" applyNumberFormat="1" applyFont="1">
      <alignment vertical="center"/>
    </xf>
    <xf numFmtId="168" fontId="3" fillId="0" borderId="0" xfId="0" applyNumberFormat="1" applyFont="1" applyAlignment="1">
      <alignment horizontal="center" vertical="center"/>
    </xf>
    <xf numFmtId="164" fontId="2" fillId="0" borderId="0" xfId="0" quotePrefix="1" applyFont="1" applyAlignment="1">
      <alignment horizontal="center" vertical="center"/>
    </xf>
    <xf numFmtId="1" fontId="3" fillId="0" borderId="0" xfId="0" applyNumberFormat="1" applyFont="1" applyAlignment="1">
      <alignment horizontal="right" vertical="center"/>
    </xf>
    <xf numFmtId="164" fontId="15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165" fontId="11" fillId="0" borderId="0" xfId="0" applyNumberFormat="1" applyFont="1">
      <alignment vertical="center"/>
    </xf>
    <xf numFmtId="164" fontId="11" fillId="0" borderId="0" xfId="0" applyNumberFormat="1" applyFont="1">
      <alignment vertical="center"/>
    </xf>
    <xf numFmtId="1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165" fontId="13" fillId="0" borderId="0" xfId="0" applyNumberFormat="1" applyFont="1">
      <alignment vertical="center"/>
    </xf>
    <xf numFmtId="2" fontId="14" fillId="0" borderId="0" xfId="0" applyNumberFormat="1" applyFont="1" applyAlignment="1">
      <alignment horizontal="center" vertical="center"/>
    </xf>
    <xf numFmtId="165" fontId="14" fillId="0" borderId="0" xfId="0" applyNumberFormat="1" applyFont="1">
      <alignment vertical="center"/>
    </xf>
    <xf numFmtId="1" fontId="15" fillId="0" borderId="0" xfId="0" applyNumberFormat="1" applyFont="1">
      <alignment vertical="center"/>
    </xf>
    <xf numFmtId="164" fontId="11" fillId="0" borderId="0" xfId="0" quotePrefix="1" applyNumberFormat="1" applyFont="1">
      <alignment vertical="center"/>
    </xf>
    <xf numFmtId="164" fontId="17" fillId="0" borderId="0" xfId="0" applyFont="1">
      <alignment vertical="center"/>
    </xf>
    <xf numFmtId="3" fontId="17" fillId="0" borderId="0" xfId="0" applyNumberFormat="1" applyFont="1">
      <alignment vertical="center"/>
    </xf>
    <xf numFmtId="0" fontId="17" fillId="0" borderId="0" xfId="0" applyNumberFormat="1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165" fontId="17" fillId="0" borderId="0" xfId="0" applyNumberFormat="1" applyFont="1">
      <alignment vertical="center"/>
    </xf>
    <xf numFmtId="0" fontId="17" fillId="0" borderId="0" xfId="0" applyNumberFormat="1" applyFont="1">
      <alignment vertical="center"/>
    </xf>
    <xf numFmtId="0" fontId="18" fillId="0" borderId="0" xfId="0" applyNumberFormat="1" applyFont="1">
      <alignment vertical="center"/>
    </xf>
    <xf numFmtId="3" fontId="18" fillId="0" borderId="0" xfId="0" applyNumberFormat="1" applyFont="1">
      <alignment vertical="center"/>
    </xf>
    <xf numFmtId="0" fontId="18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65" fontId="18" fillId="0" borderId="0" xfId="0" applyNumberFormat="1" applyFont="1">
      <alignment vertical="center"/>
    </xf>
    <xf numFmtId="3" fontId="15" fillId="0" borderId="0" xfId="0" applyNumberFormat="1" applyFont="1" applyAlignment="1">
      <alignment horizontal="center" vertical="center"/>
    </xf>
    <xf numFmtId="164" fontId="18" fillId="0" borderId="0" xfId="0" applyFont="1">
      <alignment vertical="center"/>
    </xf>
    <xf numFmtId="164" fontId="19" fillId="0" borderId="0" xfId="0" applyNumberFormat="1" applyFont="1">
      <alignment vertical="center"/>
    </xf>
    <xf numFmtId="164" fontId="19" fillId="0" borderId="0" xfId="0" applyFont="1">
      <alignment vertical="center"/>
    </xf>
    <xf numFmtId="164" fontId="19" fillId="0" borderId="0" xfId="0" quotePrefix="1" applyNumberFormat="1" applyFont="1">
      <alignment vertical="center"/>
    </xf>
    <xf numFmtId="164" fontId="20" fillId="0" borderId="0" xfId="0" applyFont="1">
      <alignment vertical="center"/>
    </xf>
    <xf numFmtId="3" fontId="20" fillId="0" borderId="0" xfId="0" applyNumberFormat="1" applyFont="1">
      <alignment vertical="center"/>
    </xf>
    <xf numFmtId="0" fontId="20" fillId="0" borderId="0" xfId="0" applyNumberFormat="1" applyFont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165" fontId="20" fillId="0" borderId="0" xfId="0" applyNumberFormat="1" applyFont="1">
      <alignment vertical="center"/>
    </xf>
    <xf numFmtId="0" fontId="20" fillId="0" borderId="0" xfId="0" applyNumberFormat="1" applyFont="1">
      <alignment vertical="center"/>
    </xf>
    <xf numFmtId="166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164" fontId="14" fillId="0" borderId="0" xfId="0" applyNumberFormat="1" applyFont="1">
      <alignment vertical="center"/>
    </xf>
    <xf numFmtId="164" fontId="21" fillId="0" borderId="0" xfId="0" applyFont="1">
      <alignment vertical="center"/>
    </xf>
    <xf numFmtId="164" fontId="18" fillId="0" borderId="0" xfId="0" applyNumberFormat="1" applyFont="1">
      <alignment vertical="center"/>
    </xf>
    <xf numFmtId="1" fontId="15" fillId="0" borderId="0" xfId="0" applyNumberFormat="1" applyFont="1" applyAlignment="1">
      <alignment horizontal="center" vertical="center"/>
    </xf>
    <xf numFmtId="164" fontId="22" fillId="0" borderId="0" xfId="0" applyFont="1">
      <alignment vertical="center"/>
    </xf>
    <xf numFmtId="3" fontId="22" fillId="0" borderId="0" xfId="0" applyNumberFormat="1" applyFont="1">
      <alignment vertical="center"/>
    </xf>
    <xf numFmtId="0" fontId="22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165" fontId="22" fillId="0" borderId="0" xfId="0" applyNumberFormat="1" applyFont="1">
      <alignment vertical="center"/>
    </xf>
    <xf numFmtId="0" fontId="22" fillId="0" borderId="0" xfId="0" applyNumberFormat="1" applyFont="1">
      <alignment vertical="center"/>
    </xf>
    <xf numFmtId="0" fontId="11" fillId="0" borderId="0" xfId="0" applyNumberFormat="1" applyFont="1" applyAlignment="1">
      <alignment vertical="center"/>
    </xf>
    <xf numFmtId="164" fontId="12" fillId="0" borderId="0" xfId="0" applyNumberFormat="1" applyFont="1">
      <alignment vertical="center"/>
    </xf>
    <xf numFmtId="164" fontId="23" fillId="0" borderId="0" xfId="0" applyNumberFormat="1" applyFont="1">
      <alignment vertical="center"/>
    </xf>
    <xf numFmtId="164" fontId="17" fillId="0" borderId="0" xfId="0" applyNumberFormat="1" applyFont="1">
      <alignment vertical="center"/>
    </xf>
    <xf numFmtId="164" fontId="11" fillId="0" borderId="0" xfId="0" quotePrefix="1" applyFont="1">
      <alignment vertical="center"/>
    </xf>
    <xf numFmtId="165" fontId="19" fillId="0" borderId="0" xfId="0" applyNumberFormat="1" applyFont="1">
      <alignment vertical="center"/>
    </xf>
    <xf numFmtId="164" fontId="18" fillId="0" borderId="0" xfId="0" quotePrefix="1" applyFont="1">
      <alignment vertical="center"/>
    </xf>
    <xf numFmtId="164" fontId="23" fillId="0" borderId="0" xfId="0" applyFont="1">
      <alignment vertical="center"/>
    </xf>
    <xf numFmtId="164" fontId="24" fillId="0" borderId="0" xfId="0" applyFont="1">
      <alignment vertical="center"/>
    </xf>
    <xf numFmtId="164" fontId="25" fillId="0" borderId="0" xfId="0" applyFont="1">
      <alignment vertical="center"/>
    </xf>
    <xf numFmtId="1" fontId="2" fillId="0" borderId="0" xfId="0" applyNumberFormat="1" applyFont="1">
      <alignment vertical="center"/>
    </xf>
    <xf numFmtId="164" fontId="2" fillId="0" borderId="0" xfId="0" applyFont="1" applyAlignment="1">
      <alignment vertical="center"/>
    </xf>
    <xf numFmtId="164" fontId="3" fillId="0" borderId="0" xfId="0" applyFont="1" applyAlignment="1">
      <alignment vertical="center"/>
    </xf>
    <xf numFmtId="164" fontId="14" fillId="0" borderId="0" xfId="0" applyFont="1" applyAlignment="1">
      <alignment vertical="center"/>
    </xf>
    <xf numFmtId="164" fontId="12" fillId="0" borderId="0" xfId="0" applyFont="1" applyAlignment="1">
      <alignment vertical="center"/>
    </xf>
    <xf numFmtId="164" fontId="13" fillId="0" borderId="0" xfId="0" applyFont="1" applyAlignment="1">
      <alignment vertical="center"/>
    </xf>
    <xf numFmtId="164" fontId="0" fillId="0" borderId="0" xfId="0" applyAlignment="1">
      <alignment vertical="center"/>
    </xf>
    <xf numFmtId="164" fontId="4" fillId="0" borderId="0" xfId="0" applyFont="1" applyAlignment="1">
      <alignment vertical="center"/>
    </xf>
    <xf numFmtId="167" fontId="3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4652842307756"/>
          <c:y val="3.0555555555555572E-2"/>
          <c:w val="0.55983436853002067"/>
          <c:h val="0.93888888888888933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6"/>
            <c:bubble3D val="0"/>
            <c:spPr>
              <a:solidFill>
                <a:srgbClr val="FF505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00B050"/>
              </a:solidFill>
            </c:spPr>
          </c:dPt>
          <c:dPt>
            <c:idx val="12"/>
            <c:bubble3D val="0"/>
            <c:spPr>
              <a:solidFill>
                <a:schemeClr val="tx1"/>
              </a:solidFill>
            </c:spPr>
          </c:dPt>
          <c:cat>
            <c:strRef>
              <c:f>'1500 Ship Graphs'!$M$11:$M$23</c:f>
              <c:strCache>
                <c:ptCount val="13"/>
                <c:pt idx="0">
                  <c:v>Boxer</c:v>
                </c:pt>
                <c:pt idx="1">
                  <c:v>Raaiera</c:v>
                </c:pt>
                <c:pt idx="2">
                  <c:v>Shield</c:v>
                </c:pt>
                <c:pt idx="3">
                  <c:v>Vayu</c:v>
                </c:pt>
                <c:pt idx="4">
                  <c:v>Pitbull</c:v>
                </c:pt>
                <c:pt idx="5">
                  <c:v>Sulieman</c:v>
                </c:pt>
                <c:pt idx="6">
                  <c:v>Sulieman II</c:v>
                </c:pt>
                <c:pt idx="7">
                  <c:v>Ling MSL-J2</c:v>
                </c:pt>
                <c:pt idx="8">
                  <c:v>Reptile</c:v>
                </c:pt>
                <c:pt idx="9">
                  <c:v>Muse</c:v>
                </c:pt>
                <c:pt idx="10">
                  <c:v>Patrol-E</c:v>
                </c:pt>
                <c:pt idx="11">
                  <c:v>Beacon</c:v>
                </c:pt>
                <c:pt idx="12">
                  <c:v>Other</c:v>
                </c:pt>
              </c:strCache>
            </c:strRef>
          </c:cat>
          <c:val>
            <c:numRef>
              <c:f>'1500 Ship Graphs'!$N$11:$N$23</c:f>
              <c:numCache>
                <c:formatCode>0</c:formatCode>
                <c:ptCount val="13"/>
                <c:pt idx="0">
                  <c:v>279</c:v>
                </c:pt>
                <c:pt idx="1">
                  <c:v>162</c:v>
                </c:pt>
                <c:pt idx="2">
                  <c:v>144</c:v>
                </c:pt>
                <c:pt idx="3">
                  <c:v>125</c:v>
                </c:pt>
                <c:pt idx="4">
                  <c:v>88</c:v>
                </c:pt>
                <c:pt idx="5">
                  <c:v>84</c:v>
                </c:pt>
                <c:pt idx="6">
                  <c:v>71</c:v>
                </c:pt>
                <c:pt idx="7">
                  <c:v>53</c:v>
                </c:pt>
                <c:pt idx="8">
                  <c:v>53</c:v>
                </c:pt>
                <c:pt idx="9">
                  <c:v>51</c:v>
                </c:pt>
                <c:pt idx="10">
                  <c:v>49</c:v>
                </c:pt>
                <c:pt idx="11">
                  <c:v>46</c:v>
                </c:pt>
                <c:pt idx="12">
                  <c:v>832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3569442950066066"/>
          <c:y val="4.7927165354330711E-2"/>
          <c:w val="0.25436768230058221"/>
          <c:h val="0.90414566929133855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4652842307756"/>
          <c:y val="3.0555555555555582E-2"/>
          <c:w val="0.55983436853002067"/>
          <c:h val="0.93888888888888977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6"/>
            <c:bubble3D val="0"/>
            <c:spPr>
              <a:solidFill>
                <a:srgbClr val="FF505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00B050"/>
              </a:solidFill>
            </c:spPr>
          </c:dPt>
          <c:dPt>
            <c:idx val="12"/>
            <c:bubble3D val="0"/>
            <c:spPr>
              <a:solidFill>
                <a:schemeClr val="tx1"/>
              </a:solidFill>
            </c:spPr>
          </c:dPt>
          <c:cat>
            <c:strRef>
              <c:f>'1500 Ship Graphs'!$M$95:$M$108</c:f>
              <c:strCache>
                <c:ptCount val="14"/>
                <c:pt idx="0">
                  <c:v>Shield</c:v>
                </c:pt>
                <c:pt idx="1">
                  <c:v>Muse</c:v>
                </c:pt>
                <c:pt idx="2">
                  <c:v>Patrol-E</c:v>
                </c:pt>
                <c:pt idx="3">
                  <c:v>Broadsword</c:v>
                </c:pt>
                <c:pt idx="4">
                  <c:v>Line-F</c:v>
                </c:pt>
                <c:pt idx="5">
                  <c:v>Breakerman</c:v>
                </c:pt>
                <c:pt idx="6">
                  <c:v>Brightfire</c:v>
                </c:pt>
                <c:pt idx="7">
                  <c:v>Shard</c:v>
                </c:pt>
                <c:pt idx="8">
                  <c:v>Patrol-D</c:v>
                </c:pt>
                <c:pt idx="9">
                  <c:v>Netof</c:v>
                </c:pt>
                <c:pt idx="10">
                  <c:v>Flyerman</c:v>
                </c:pt>
                <c:pt idx="11">
                  <c:v>Sumatra</c:v>
                </c:pt>
                <c:pt idx="12">
                  <c:v>Flyerman II</c:v>
                </c:pt>
                <c:pt idx="13">
                  <c:v>RAK-Alpha</c:v>
                </c:pt>
              </c:strCache>
            </c:strRef>
          </c:cat>
          <c:val>
            <c:numRef>
              <c:f>'1500 Ship Graphs'!$N$95:$N$108</c:f>
              <c:numCache>
                <c:formatCode>0</c:formatCode>
                <c:ptCount val="14"/>
                <c:pt idx="0">
                  <c:v>144</c:v>
                </c:pt>
                <c:pt idx="1">
                  <c:v>51</c:v>
                </c:pt>
                <c:pt idx="2">
                  <c:v>49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14</c:v>
                </c:pt>
                <c:pt idx="7">
                  <c:v>13</c:v>
                </c:pt>
                <c:pt idx="8">
                  <c:v>13</c:v>
                </c:pt>
                <c:pt idx="9">
                  <c:v>11</c:v>
                </c:pt>
                <c:pt idx="10">
                  <c:v>6</c:v>
                </c:pt>
                <c:pt idx="11">
                  <c:v>6</c:v>
                </c:pt>
                <c:pt idx="12">
                  <c:v>3</c:v>
                </c:pt>
                <c:pt idx="1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3569442950066111"/>
          <c:y val="4.7927165354330711E-2"/>
          <c:w val="0.25436768230058232"/>
          <c:h val="0.90414566929133855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4652842307756"/>
          <c:y val="3.0555555555555582E-2"/>
          <c:w val="0.55983436853002067"/>
          <c:h val="0.93888888888888999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FF0000"/>
              </a:solidFill>
            </c:spPr>
          </c:dPt>
          <c:cat>
            <c:strRef>
              <c:f>'1500 Ship Graphs'!$M$123:$M$126</c:f>
              <c:strCache>
                <c:ptCount val="4"/>
                <c:pt idx="0">
                  <c:v>Vayu</c:v>
                </c:pt>
                <c:pt idx="1">
                  <c:v>Pitbull</c:v>
                </c:pt>
                <c:pt idx="2">
                  <c:v>Reptile</c:v>
                </c:pt>
                <c:pt idx="3">
                  <c:v>FarPatrol-H</c:v>
                </c:pt>
              </c:strCache>
            </c:strRef>
          </c:cat>
          <c:val>
            <c:numRef>
              <c:f>'1500 Ship Graphs'!$N$123:$N$126</c:f>
              <c:numCache>
                <c:formatCode>0</c:formatCode>
                <c:ptCount val="4"/>
                <c:pt idx="0">
                  <c:v>125</c:v>
                </c:pt>
                <c:pt idx="1">
                  <c:v>88</c:v>
                </c:pt>
                <c:pt idx="2">
                  <c:v>53</c:v>
                </c:pt>
                <c:pt idx="3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3569442950066133"/>
          <c:y val="4.7927165354330711E-2"/>
          <c:w val="0.25436768230058232"/>
          <c:h val="0.90414566929133855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4652842307756"/>
          <c:y val="3.0555555555555579E-2"/>
          <c:w val="0.55983436853002067"/>
          <c:h val="0.93888888888888955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6"/>
            <c:bubble3D val="0"/>
            <c:spPr>
              <a:solidFill>
                <a:srgbClr val="FF505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00B050"/>
              </a:solidFill>
            </c:spPr>
          </c:dPt>
          <c:dPt>
            <c:idx val="10"/>
            <c:bubble3D val="0"/>
            <c:spPr>
              <a:solidFill>
                <a:sysClr val="windowText" lastClr="000000"/>
              </a:solidFill>
            </c:spPr>
          </c:dPt>
          <c:cat>
            <c:strRef>
              <c:f>'1500 Ship Graphs'!$M$36:$M$46</c:f>
              <c:strCache>
                <c:ptCount val="11"/>
                <c:pt idx="0">
                  <c:v>Albion</c:v>
                </c:pt>
                <c:pt idx="1">
                  <c:v>Meamethano</c:v>
                </c:pt>
                <c:pt idx="2">
                  <c:v>Sudakipu</c:v>
                </c:pt>
                <c:pt idx="3">
                  <c:v>Windstorm</c:v>
                </c:pt>
                <c:pt idx="4">
                  <c:v>Sylean</c:v>
                </c:pt>
                <c:pt idx="5">
                  <c:v>Knight</c:v>
                </c:pt>
                <c:pt idx="6">
                  <c:v>Nomadic</c:v>
                </c:pt>
                <c:pt idx="7">
                  <c:v>Omen</c:v>
                </c:pt>
                <c:pt idx="8">
                  <c:v>Zeiirmu</c:v>
                </c:pt>
                <c:pt idx="9">
                  <c:v>Sanctification</c:v>
                </c:pt>
                <c:pt idx="10">
                  <c:v>Waterwave</c:v>
                </c:pt>
              </c:strCache>
            </c:strRef>
          </c:cat>
          <c:val>
            <c:numRef>
              <c:f>'1500 Ship Graphs'!$N$36:$N$46</c:f>
              <c:numCache>
                <c:formatCode>0</c:formatCode>
                <c:ptCount val="11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3569442950066088"/>
          <c:y val="4.7927165354330711E-2"/>
          <c:w val="0.25436768230058232"/>
          <c:h val="0.90414566929133855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'1500 Ship Graphs'!$M$64:$M$72</c:f>
              <c:strCache>
                <c:ptCount val="9"/>
                <c:pt idx="0">
                  <c:v>Inspire</c:v>
                </c:pt>
                <c:pt idx="1">
                  <c:v>Godedre</c:v>
                </c:pt>
                <c:pt idx="2">
                  <c:v>Bantam</c:v>
                </c:pt>
                <c:pt idx="3">
                  <c:v>Flower</c:v>
                </c:pt>
                <c:pt idx="4">
                  <c:v>Inotam</c:v>
                </c:pt>
                <c:pt idx="5">
                  <c:v>Trainer</c:v>
                </c:pt>
                <c:pt idx="6">
                  <c:v>Line-C</c:v>
                </c:pt>
                <c:pt idx="7">
                  <c:v>Starshield</c:v>
                </c:pt>
                <c:pt idx="8">
                  <c:v>Uaryinia</c:v>
                </c:pt>
              </c:strCache>
            </c:strRef>
          </c:cat>
          <c:val>
            <c:numRef>
              <c:f>'1500 Ship Graphs'!$N$64:$N$72</c:f>
              <c:numCache>
                <c:formatCode>0</c:formatCode>
                <c:ptCount val="9"/>
                <c:pt idx="0">
                  <c:v>33</c:v>
                </c:pt>
                <c:pt idx="1">
                  <c:v>29</c:v>
                </c:pt>
                <c:pt idx="2">
                  <c:v>14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4652842307756"/>
          <c:y val="3.0555555555555582E-2"/>
          <c:w val="0.55983436853002067"/>
          <c:h val="0.93888888888889022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6"/>
            <c:bubble3D val="0"/>
            <c:spPr>
              <a:solidFill>
                <a:srgbClr val="FF505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cat>
            <c:strRef>
              <c:f>'1500 Ship Graphs'!$M$150:$M$158</c:f>
              <c:strCache>
                <c:ptCount val="9"/>
                <c:pt idx="0">
                  <c:v>Boxer</c:v>
                </c:pt>
                <c:pt idx="1">
                  <c:v>Raaiera</c:v>
                </c:pt>
                <c:pt idx="2">
                  <c:v>Tournament</c:v>
                </c:pt>
                <c:pt idx="3">
                  <c:v>Dustup</c:v>
                </c:pt>
                <c:pt idx="4">
                  <c:v>Quartermast</c:v>
                </c:pt>
                <c:pt idx="5">
                  <c:v>Undalico</c:v>
                </c:pt>
                <c:pt idx="6">
                  <c:v>Artines</c:v>
                </c:pt>
                <c:pt idx="7">
                  <c:v>Hitman</c:v>
                </c:pt>
                <c:pt idx="8">
                  <c:v>RAK-Beta</c:v>
                </c:pt>
              </c:strCache>
            </c:strRef>
          </c:cat>
          <c:val>
            <c:numRef>
              <c:f>'1500 Ship Graphs'!$N$150:$N$158</c:f>
              <c:numCache>
                <c:formatCode>0</c:formatCode>
                <c:ptCount val="9"/>
                <c:pt idx="0">
                  <c:v>279</c:v>
                </c:pt>
                <c:pt idx="1">
                  <c:v>162</c:v>
                </c:pt>
                <c:pt idx="2">
                  <c:v>20</c:v>
                </c:pt>
                <c:pt idx="3">
                  <c:v>10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3569442950066155"/>
          <c:y val="4.7927165354330711E-2"/>
          <c:w val="0.25436768230058232"/>
          <c:h val="0.90414566929133855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4652842307756"/>
          <c:y val="3.0555555555555582E-2"/>
          <c:w val="0.55983436853002067"/>
          <c:h val="0.93888888888889044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6"/>
            <c:bubble3D val="0"/>
            <c:spPr>
              <a:solidFill>
                <a:srgbClr val="FF505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ysClr val="windowText" lastClr="000000"/>
              </a:solidFill>
            </c:spPr>
          </c:dPt>
          <c:cat>
            <c:strRef>
              <c:f>'1500 Ship Graphs'!$M$174:$M$183</c:f>
              <c:strCache>
                <c:ptCount val="10"/>
                <c:pt idx="0">
                  <c:v>Sulieman</c:v>
                </c:pt>
                <c:pt idx="1">
                  <c:v>Beacon</c:v>
                </c:pt>
                <c:pt idx="2">
                  <c:v>Kugashin</c:v>
                </c:pt>
                <c:pt idx="3">
                  <c:v>Ninja</c:v>
                </c:pt>
                <c:pt idx="4">
                  <c:v>Sulieman IV</c:v>
                </c:pt>
                <c:pt idx="5">
                  <c:v>Columbus</c:v>
                </c:pt>
                <c:pt idx="6">
                  <c:v>Odyssey</c:v>
                </c:pt>
                <c:pt idx="7">
                  <c:v>Into the Blue</c:v>
                </c:pt>
                <c:pt idx="8">
                  <c:v>Query</c:v>
                </c:pt>
                <c:pt idx="9">
                  <c:v>Question</c:v>
                </c:pt>
              </c:strCache>
            </c:strRef>
          </c:cat>
          <c:val>
            <c:numRef>
              <c:f>'1500 Ship Graphs'!$N$174:$N$183</c:f>
              <c:numCache>
                <c:formatCode>0</c:formatCode>
                <c:ptCount val="10"/>
                <c:pt idx="0">
                  <c:v>84</c:v>
                </c:pt>
                <c:pt idx="1">
                  <c:v>46</c:v>
                </c:pt>
                <c:pt idx="2">
                  <c:v>35</c:v>
                </c:pt>
                <c:pt idx="3">
                  <c:v>17</c:v>
                </c:pt>
                <c:pt idx="4">
                  <c:v>14</c:v>
                </c:pt>
                <c:pt idx="5">
                  <c:v>12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3569442950066177"/>
          <c:y val="4.7927165354330711E-2"/>
          <c:w val="0.25436768230058232"/>
          <c:h val="0.90414566929133855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4652842307756"/>
          <c:y val="3.0555555555555582E-2"/>
          <c:w val="0.55983436853002067"/>
          <c:h val="0.93888888888889066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6"/>
            <c:bubble3D val="0"/>
            <c:spPr>
              <a:solidFill>
                <a:srgbClr val="FF505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ysClr val="windowText" lastClr="000000"/>
              </a:solidFill>
            </c:spPr>
          </c:dPt>
          <c:cat>
            <c:strRef>
              <c:f>'1500 Ship Graphs'!$M$204:$M$216</c:f>
              <c:strCache>
                <c:ptCount val="13"/>
                <c:pt idx="0">
                  <c:v>Ling MSL-J2</c:v>
                </c:pt>
                <c:pt idx="1">
                  <c:v>Sulieman III</c:v>
                </c:pt>
                <c:pt idx="2">
                  <c:v>Beowulf</c:v>
                </c:pt>
                <c:pt idx="3">
                  <c:v>Empress Marava</c:v>
                </c:pt>
                <c:pt idx="4">
                  <c:v>Journeyman</c:v>
                </c:pt>
                <c:pt idx="5">
                  <c:v>Universal</c:v>
                </c:pt>
                <c:pt idx="6">
                  <c:v>Akkigish</c:v>
                </c:pt>
                <c:pt idx="7">
                  <c:v>Ling MSM-J2</c:v>
                </c:pt>
                <c:pt idx="8">
                  <c:v>Southern Cross</c:v>
                </c:pt>
                <c:pt idx="9">
                  <c:v>Bastien</c:v>
                </c:pt>
                <c:pt idx="10">
                  <c:v>Kalumiid</c:v>
                </c:pt>
                <c:pt idx="11">
                  <c:v>Nemena</c:v>
                </c:pt>
                <c:pt idx="12">
                  <c:v>Aziza</c:v>
                </c:pt>
              </c:strCache>
            </c:strRef>
          </c:cat>
          <c:val>
            <c:numRef>
              <c:f>'1500 Ship Graphs'!$N$204:$N$216</c:f>
              <c:numCache>
                <c:formatCode>0</c:formatCode>
                <c:ptCount val="13"/>
                <c:pt idx="0">
                  <c:v>53</c:v>
                </c:pt>
                <c:pt idx="1">
                  <c:v>38</c:v>
                </c:pt>
                <c:pt idx="2">
                  <c:v>36</c:v>
                </c:pt>
                <c:pt idx="3">
                  <c:v>29</c:v>
                </c:pt>
                <c:pt idx="4">
                  <c:v>20</c:v>
                </c:pt>
                <c:pt idx="5">
                  <c:v>20</c:v>
                </c:pt>
                <c:pt idx="6">
                  <c:v>19</c:v>
                </c:pt>
                <c:pt idx="7">
                  <c:v>19</c:v>
                </c:pt>
                <c:pt idx="8">
                  <c:v>16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3569442950066199"/>
          <c:y val="4.7927165354330711E-2"/>
          <c:w val="0.25436768230058232"/>
          <c:h val="0.90414566929133855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4652842307756"/>
          <c:y val="3.0555555555555582E-2"/>
          <c:w val="0.55983436853002067"/>
          <c:h val="0.93888888888889088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6"/>
            <c:bubble3D val="0"/>
            <c:spPr>
              <a:solidFill>
                <a:srgbClr val="FF505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ysClr val="windowText" lastClr="000000"/>
              </a:solidFill>
            </c:spPr>
          </c:dPt>
          <c:cat>
            <c:strRef>
              <c:f>'1500 Ship Graphs'!$M$232:$M$244</c:f>
              <c:strCache>
                <c:ptCount val="13"/>
                <c:pt idx="0">
                  <c:v>Sulieman II</c:v>
                </c:pt>
                <c:pt idx="1">
                  <c:v>Poni</c:v>
                </c:pt>
                <c:pt idx="2">
                  <c:v>Vanderbilt</c:v>
                </c:pt>
                <c:pt idx="3">
                  <c:v>Cornucopia</c:v>
                </c:pt>
                <c:pt idx="4">
                  <c:v>X-Boat</c:v>
                </c:pt>
                <c:pt idx="5">
                  <c:v>Sirefe</c:v>
                </c:pt>
                <c:pt idx="6">
                  <c:v>Animal</c:v>
                </c:pt>
                <c:pt idx="7">
                  <c:v>Cornfed</c:v>
                </c:pt>
                <c:pt idx="8">
                  <c:v>Melusina</c:v>
                </c:pt>
                <c:pt idx="9">
                  <c:v>Succour</c:v>
                </c:pt>
                <c:pt idx="10">
                  <c:v>Nesiseyosfute</c:v>
                </c:pt>
                <c:pt idx="11">
                  <c:v>Purcell</c:v>
                </c:pt>
                <c:pt idx="12">
                  <c:v>Tithos Gathyog</c:v>
                </c:pt>
              </c:strCache>
            </c:strRef>
          </c:cat>
          <c:val>
            <c:numRef>
              <c:f>'1500 Ship Graphs'!$N$232:$N$244</c:f>
              <c:numCache>
                <c:formatCode>0</c:formatCode>
                <c:ptCount val="13"/>
                <c:pt idx="0">
                  <c:v>71</c:v>
                </c:pt>
                <c:pt idx="1">
                  <c:v>36</c:v>
                </c:pt>
                <c:pt idx="2">
                  <c:v>30</c:v>
                </c:pt>
                <c:pt idx="3">
                  <c:v>27</c:v>
                </c:pt>
                <c:pt idx="4">
                  <c:v>12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3569442950066222"/>
          <c:y val="4.7927165354330711E-2"/>
          <c:w val="0.25436768230058232"/>
          <c:h val="0.90414566929133855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6</xdr:row>
      <xdr:rowOff>171450</xdr:rowOff>
    </xdr:from>
    <xdr:to>
      <xdr:col>11</xdr:col>
      <xdr:colOff>19050</xdr:colOff>
      <xdr:row>30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92</xdr:row>
      <xdr:rowOff>9525</xdr:rowOff>
    </xdr:from>
    <xdr:to>
      <xdr:col>11</xdr:col>
      <xdr:colOff>76200</xdr:colOff>
      <xdr:row>115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119</xdr:row>
      <xdr:rowOff>19050</xdr:rowOff>
    </xdr:from>
    <xdr:to>
      <xdr:col>11</xdr:col>
      <xdr:colOff>57150</xdr:colOff>
      <xdr:row>143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33</xdr:row>
      <xdr:rowOff>123825</xdr:rowOff>
    </xdr:from>
    <xdr:to>
      <xdr:col>11</xdr:col>
      <xdr:colOff>66675</xdr:colOff>
      <xdr:row>57</xdr:row>
      <xdr:rowOff>123825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</xdr:colOff>
      <xdr:row>60</xdr:row>
      <xdr:rowOff>180975</xdr:rowOff>
    </xdr:from>
    <xdr:to>
      <xdr:col>11</xdr:col>
      <xdr:colOff>0</xdr:colOff>
      <xdr:row>84</xdr:row>
      <xdr:rowOff>57150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19050</xdr:colOff>
      <xdr:row>146</xdr:row>
      <xdr:rowOff>19050</xdr:rowOff>
    </xdr:from>
    <xdr:to>
      <xdr:col>11</xdr:col>
      <xdr:colOff>66675</xdr:colOff>
      <xdr:row>170</xdr:row>
      <xdr:rowOff>9525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173</xdr:row>
      <xdr:rowOff>9525</xdr:rowOff>
    </xdr:from>
    <xdr:to>
      <xdr:col>11</xdr:col>
      <xdr:colOff>47625</xdr:colOff>
      <xdr:row>197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28575</xdr:colOff>
      <xdr:row>200</xdr:row>
      <xdr:rowOff>38100</xdr:rowOff>
    </xdr:from>
    <xdr:to>
      <xdr:col>11</xdr:col>
      <xdr:colOff>76200</xdr:colOff>
      <xdr:row>224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28575</xdr:colOff>
      <xdr:row>227</xdr:row>
      <xdr:rowOff>9525</xdr:rowOff>
    </xdr:from>
    <xdr:to>
      <xdr:col>11</xdr:col>
      <xdr:colOff>76200</xdr:colOff>
      <xdr:row>250</xdr:row>
      <xdr:rowOff>171450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Starbreak A" connectionId="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tarbreak A" connectionId="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TA-1540" connectionId="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TA-1540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10"/>
  <sheetViews>
    <sheetView topLeftCell="A224" workbookViewId="0">
      <selection activeCell="AB229" sqref="AB229"/>
    </sheetView>
  </sheetViews>
  <sheetFormatPr defaultRowHeight="14.25"/>
  <cols>
    <col min="1" max="1" width="13.625" customWidth="1"/>
    <col min="2" max="2" width="5.625" bestFit="1" customWidth="1"/>
    <col min="3" max="3" width="2" customWidth="1"/>
    <col min="4" max="4" width="2.375" style="9" customWidth="1"/>
    <col min="5" max="11" width="2.375" style="2" customWidth="1"/>
    <col min="12" max="13" width="2.375" style="4" customWidth="1"/>
    <col min="14" max="14" width="3.625" style="2" bestFit="1" customWidth="1"/>
    <col min="15" max="15" width="3.625" bestFit="1" customWidth="1"/>
    <col min="16" max="16" width="3.75" bestFit="1" customWidth="1"/>
    <col min="17" max="18" width="3.625" bestFit="1" customWidth="1"/>
    <col min="19" max="19" width="3.25" bestFit="1" customWidth="1"/>
    <col min="20" max="20" width="2.625" customWidth="1"/>
    <col min="21" max="21" width="2.25" bestFit="1" customWidth="1"/>
    <col min="22" max="22" width="2.625" customWidth="1"/>
    <col min="23" max="25" width="2.25" bestFit="1" customWidth="1"/>
    <col min="26" max="26" width="2.25" customWidth="1"/>
    <col min="27" max="27" width="4" style="188" customWidth="1"/>
    <col min="28" max="28" width="23.5" customWidth="1"/>
    <col min="29" max="29" width="6.625" bestFit="1" customWidth="1"/>
    <col min="30" max="30" width="6" bestFit="1" customWidth="1"/>
    <col min="31" max="31" width="5.75" bestFit="1" customWidth="1"/>
    <col min="32" max="32" width="4.625" bestFit="1" customWidth="1"/>
    <col min="33" max="33" width="4.25" bestFit="1" customWidth="1"/>
    <col min="34" max="35" width="3.875" bestFit="1" customWidth="1"/>
    <col min="36" max="36" width="4.625" bestFit="1" customWidth="1"/>
    <col min="37" max="37" width="3.875" bestFit="1" customWidth="1"/>
    <col min="38" max="38" width="7.125" bestFit="1" customWidth="1"/>
    <col min="39" max="39" width="8.875" customWidth="1"/>
    <col min="40" max="40" width="18" bestFit="1" customWidth="1"/>
    <col min="41" max="42" width="8.875" customWidth="1"/>
    <col min="43" max="44" width="4.375" customWidth="1"/>
    <col min="45" max="45" width="7" customWidth="1"/>
    <col min="46" max="46" width="4.5" bestFit="1" customWidth="1"/>
    <col min="47" max="47" width="7.375" bestFit="1" customWidth="1"/>
    <col min="48" max="48" width="12" bestFit="1" customWidth="1"/>
    <col min="49" max="49" width="4.5" bestFit="1" customWidth="1"/>
    <col min="50" max="50" width="8.5" bestFit="1" customWidth="1"/>
    <col min="51" max="51" width="3.75" customWidth="1"/>
    <col min="52" max="52" width="8" customWidth="1"/>
    <col min="53" max="56" width="3.75" customWidth="1"/>
    <col min="57" max="57" width="4" bestFit="1" customWidth="1"/>
    <col min="58" max="58" width="3.75" customWidth="1"/>
    <col min="63" max="63" width="4.5" bestFit="1" customWidth="1"/>
    <col min="64" max="67" width="2" bestFit="1" customWidth="1"/>
    <col min="68" max="68" width="3" bestFit="1" customWidth="1"/>
    <col min="69" max="69" width="4" bestFit="1" customWidth="1"/>
    <col min="70" max="70" width="5.5" bestFit="1" customWidth="1"/>
    <col min="71" max="72" width="6.5" bestFit="1" customWidth="1"/>
    <col min="73" max="73" width="7.5" bestFit="1" customWidth="1"/>
  </cols>
  <sheetData>
    <row r="1" spans="1:42" ht="15" customHeight="1">
      <c r="A1" s="5" t="s">
        <v>0</v>
      </c>
      <c r="B1" s="5" t="s">
        <v>1</v>
      </c>
      <c r="C1" s="5"/>
      <c r="D1" s="8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/>
      <c r="L1" s="6" t="s">
        <v>9</v>
      </c>
      <c r="M1" s="6"/>
      <c r="N1" s="7" t="s">
        <v>10</v>
      </c>
      <c r="O1" s="5" t="s">
        <v>11</v>
      </c>
      <c r="P1" s="5"/>
      <c r="Q1" s="5"/>
      <c r="R1" s="5"/>
      <c r="S1" s="5"/>
      <c r="T1" s="5"/>
      <c r="U1" s="5" t="s">
        <v>12</v>
      </c>
      <c r="V1" s="5"/>
      <c r="W1" s="5" t="s">
        <v>56</v>
      </c>
      <c r="X1" s="5" t="s">
        <v>18</v>
      </c>
      <c r="Y1" s="5" t="s">
        <v>40</v>
      </c>
      <c r="Z1" s="5"/>
      <c r="AA1" s="183" t="s">
        <v>13</v>
      </c>
      <c r="AB1" s="5" t="s">
        <v>37</v>
      </c>
      <c r="AC1" s="5"/>
      <c r="AD1" s="5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</row>
    <row r="2" spans="1:42" ht="15" customHeight="1">
      <c r="A2" s="45"/>
      <c r="B2" s="45"/>
      <c r="C2" s="45"/>
      <c r="D2" s="46"/>
      <c r="E2" s="47"/>
      <c r="F2" s="47"/>
      <c r="G2" s="47"/>
      <c r="H2" s="47"/>
      <c r="I2" s="47"/>
      <c r="J2" s="47"/>
      <c r="K2" s="47"/>
      <c r="L2" s="48"/>
      <c r="M2" s="48"/>
      <c r="N2" s="47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115"/>
      <c r="AB2" s="45"/>
      <c r="AC2" s="45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42" ht="15" customHeight="1">
      <c r="A3" s="45"/>
      <c r="B3" s="45"/>
      <c r="C3" s="45"/>
      <c r="D3" s="46"/>
      <c r="E3" s="47"/>
      <c r="F3" s="47"/>
      <c r="G3" s="47"/>
      <c r="H3" s="47"/>
      <c r="I3" s="47"/>
      <c r="J3" s="47"/>
      <c r="K3" s="47"/>
      <c r="L3" s="48"/>
      <c r="M3" s="48"/>
      <c r="N3" s="47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115"/>
      <c r="AB3" s="45"/>
      <c r="AC3" s="45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ht="15" customHeight="1">
      <c r="A4" s="45"/>
      <c r="B4" s="45"/>
      <c r="C4" s="45"/>
      <c r="D4" s="46"/>
      <c r="E4" s="47"/>
      <c r="F4" s="47"/>
      <c r="G4" s="47"/>
      <c r="H4" s="47"/>
      <c r="I4" s="47"/>
      <c r="J4" s="47"/>
      <c r="K4" s="47"/>
      <c r="L4" s="48"/>
      <c r="M4" s="48"/>
      <c r="N4" s="47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115"/>
      <c r="AB4" s="45"/>
      <c r="AC4" s="45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1:42" ht="15" customHeight="1">
      <c r="A5" s="11"/>
      <c r="B5" s="11"/>
      <c r="C5" s="11"/>
      <c r="D5" s="49"/>
      <c r="E5" s="50"/>
      <c r="F5" s="50"/>
      <c r="G5" s="50"/>
      <c r="H5" s="50"/>
      <c r="I5" s="50"/>
      <c r="J5" s="50"/>
      <c r="K5" s="50"/>
      <c r="L5" s="51"/>
      <c r="M5" s="51"/>
      <c r="N5" s="50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84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1:42" ht="15" customHeight="1">
      <c r="A6" s="11"/>
      <c r="B6" s="11"/>
      <c r="C6" s="11"/>
      <c r="D6" s="49"/>
      <c r="E6" s="50"/>
      <c r="F6" s="50"/>
      <c r="G6" s="50"/>
      <c r="H6" s="50"/>
      <c r="I6" s="50"/>
      <c r="J6" s="50"/>
      <c r="K6" s="50"/>
      <c r="L6" s="51"/>
      <c r="M6" s="51"/>
      <c r="N6" s="50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84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ht="15" customHeight="1">
      <c r="A7" s="52" t="s">
        <v>600</v>
      </c>
      <c r="B7" s="45"/>
      <c r="C7" s="45"/>
      <c r="D7" s="46"/>
      <c r="E7" s="47"/>
      <c r="F7" s="47"/>
      <c r="G7" s="47"/>
      <c r="H7" s="47"/>
      <c r="I7" s="47"/>
      <c r="J7" s="47"/>
      <c r="K7" s="47"/>
      <c r="L7" s="48"/>
      <c r="M7" s="48"/>
      <c r="N7" s="47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115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53"/>
      <c r="AO7" s="11"/>
      <c r="AP7" s="11"/>
    </row>
    <row r="8" spans="1:42" ht="15" customHeight="1">
      <c r="A8" s="45"/>
      <c r="B8" s="54" t="s">
        <v>596</v>
      </c>
      <c r="C8" s="54"/>
      <c r="D8" s="46"/>
      <c r="E8" s="47"/>
      <c r="F8" s="47"/>
      <c r="G8" s="47"/>
      <c r="H8" s="47"/>
      <c r="I8" s="47"/>
      <c r="J8" s="47"/>
      <c r="K8" s="47"/>
      <c r="L8" s="48"/>
      <c r="M8" s="48"/>
      <c r="N8" s="47"/>
      <c r="O8" s="45"/>
      <c r="P8" s="45"/>
      <c r="Q8" s="45"/>
      <c r="R8" s="45"/>
      <c r="S8" s="52" t="s">
        <v>602</v>
      </c>
      <c r="T8" s="52"/>
      <c r="U8" s="45"/>
      <c r="V8" s="45"/>
      <c r="W8" s="45"/>
      <c r="X8" s="45"/>
      <c r="Y8" s="45"/>
      <c r="Z8" s="45"/>
      <c r="AA8" s="115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53"/>
      <c r="AO8" s="11"/>
      <c r="AP8" s="11"/>
    </row>
    <row r="9" spans="1:42" ht="15" customHeight="1">
      <c r="A9" s="45"/>
      <c r="B9" s="54" t="s">
        <v>598</v>
      </c>
      <c r="C9" s="54"/>
      <c r="D9" s="46"/>
      <c r="E9" s="47"/>
      <c r="F9" s="47"/>
      <c r="G9" s="47"/>
      <c r="H9" s="47"/>
      <c r="I9" s="47"/>
      <c r="J9" s="47"/>
      <c r="K9" s="47"/>
      <c r="L9" s="48"/>
      <c r="M9" s="48"/>
      <c r="N9" s="47"/>
      <c r="O9" s="45"/>
      <c r="P9" s="45"/>
      <c r="Q9" s="45"/>
      <c r="R9" s="45"/>
      <c r="S9" s="52" t="s">
        <v>609</v>
      </c>
      <c r="T9" s="52"/>
      <c r="U9" s="45"/>
      <c r="V9" s="45"/>
      <c r="W9" s="45"/>
      <c r="X9" s="45"/>
      <c r="Y9" s="45"/>
      <c r="Z9" s="45"/>
      <c r="AA9" s="115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53"/>
      <c r="AO9" s="11"/>
      <c r="AP9" s="11"/>
    </row>
    <row r="10" spans="1:42" ht="15" customHeight="1">
      <c r="A10" s="45"/>
      <c r="B10" s="54" t="s">
        <v>599</v>
      </c>
      <c r="C10" s="54"/>
      <c r="D10" s="46"/>
      <c r="E10" s="47"/>
      <c r="F10" s="47"/>
      <c r="G10" s="47"/>
      <c r="H10" s="47"/>
      <c r="I10" s="47"/>
      <c r="J10" s="47"/>
      <c r="K10" s="47"/>
      <c r="L10" s="48"/>
      <c r="M10" s="48"/>
      <c r="N10" s="47"/>
      <c r="O10" s="45"/>
      <c r="P10" s="45"/>
      <c r="Q10" s="45"/>
      <c r="R10" s="45"/>
      <c r="S10" s="54" t="s">
        <v>456</v>
      </c>
      <c r="T10" s="54"/>
      <c r="U10" s="45"/>
      <c r="V10" s="45"/>
      <c r="W10" s="45"/>
      <c r="X10" s="45"/>
      <c r="Y10" s="45"/>
      <c r="Z10" s="45"/>
      <c r="AA10" s="115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</row>
    <row r="11" spans="1:42" ht="15" customHeight="1">
      <c r="A11" s="45"/>
      <c r="B11" s="54" t="s">
        <v>597</v>
      </c>
      <c r="C11" s="54"/>
      <c r="D11" s="46"/>
      <c r="E11" s="47"/>
      <c r="F11" s="47"/>
      <c r="G11" s="47"/>
      <c r="H11" s="47"/>
      <c r="I11" s="47"/>
      <c r="J11" s="47"/>
      <c r="K11" s="47"/>
      <c r="L11" s="48"/>
      <c r="M11" s="48"/>
      <c r="N11" s="47"/>
      <c r="O11" s="45"/>
      <c r="P11" s="45"/>
      <c r="Q11" s="45"/>
      <c r="R11" s="45"/>
      <c r="S11" s="54" t="s">
        <v>457</v>
      </c>
      <c r="T11" s="54"/>
      <c r="U11" s="45"/>
      <c r="V11" s="45"/>
      <c r="W11" s="45"/>
      <c r="X11" s="45"/>
      <c r="Y11" s="45"/>
      <c r="Z11" s="45"/>
      <c r="AA11" s="115"/>
      <c r="AB11" s="11"/>
      <c r="AC11" s="11"/>
      <c r="AD11" s="11"/>
      <c r="AE11" s="11"/>
      <c r="AF11" s="55"/>
      <c r="AG11" s="55"/>
      <c r="AH11" s="11"/>
      <c r="AI11" s="11"/>
      <c r="AJ11" s="11"/>
      <c r="AK11" s="11"/>
      <c r="AL11" s="11"/>
      <c r="AM11" s="11"/>
      <c r="AN11" s="11"/>
      <c r="AO11" s="11"/>
      <c r="AP11" s="11"/>
    </row>
    <row r="12" spans="1:42" ht="15" customHeight="1">
      <c r="A12" s="45"/>
      <c r="B12" s="45"/>
      <c r="C12" s="45"/>
      <c r="D12" s="46"/>
      <c r="E12" s="47"/>
      <c r="F12" s="47"/>
      <c r="G12" s="47"/>
      <c r="H12" s="47"/>
      <c r="I12" s="47"/>
      <c r="J12" s="47"/>
      <c r="K12" s="47"/>
      <c r="L12" s="48"/>
      <c r="M12" s="48"/>
      <c r="N12" s="47"/>
      <c r="O12" s="45"/>
      <c r="P12" s="45"/>
      <c r="Q12" s="45"/>
      <c r="R12" s="45"/>
      <c r="S12" s="54" t="s">
        <v>458</v>
      </c>
      <c r="T12" s="54"/>
      <c r="U12" s="45"/>
      <c r="V12" s="45"/>
      <c r="W12" s="45"/>
      <c r="X12" s="45"/>
      <c r="Y12" s="45"/>
      <c r="Z12" s="45"/>
      <c r="AA12" s="115"/>
      <c r="AB12" s="45"/>
      <c r="AC12" s="45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</row>
    <row r="13" spans="1:42" ht="15" customHeight="1">
      <c r="A13" s="45"/>
      <c r="B13" s="45"/>
      <c r="C13" s="45"/>
      <c r="D13" s="46"/>
      <c r="E13" s="47"/>
      <c r="F13" s="47"/>
      <c r="G13" s="47"/>
      <c r="H13" s="47"/>
      <c r="I13" s="47"/>
      <c r="J13" s="47"/>
      <c r="K13" s="47"/>
      <c r="L13" s="48"/>
      <c r="M13" s="48"/>
      <c r="N13" s="47"/>
      <c r="O13" s="45"/>
      <c r="P13" s="45"/>
      <c r="Q13" s="45"/>
      <c r="R13" s="45"/>
      <c r="S13" s="54"/>
      <c r="T13" s="54"/>
      <c r="U13" s="45"/>
      <c r="V13" s="45"/>
      <c r="W13" s="45"/>
      <c r="X13" s="45"/>
      <c r="Y13" s="45"/>
      <c r="Z13" s="45"/>
      <c r="AA13" s="115"/>
      <c r="AB13" s="45"/>
      <c r="AC13" s="45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</row>
    <row r="14" spans="1:42" ht="15" customHeight="1">
      <c r="A14" s="45"/>
      <c r="B14" s="45"/>
      <c r="C14" s="45"/>
      <c r="D14" s="46"/>
      <c r="E14" s="47"/>
      <c r="F14" s="47"/>
      <c r="G14" s="47"/>
      <c r="H14" s="47"/>
      <c r="I14" s="47"/>
      <c r="J14" s="47"/>
      <c r="K14" s="47"/>
      <c r="L14" s="48"/>
      <c r="M14" s="48"/>
      <c r="N14" s="47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115"/>
      <c r="AB14" s="56" t="s">
        <v>355</v>
      </c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 t="s">
        <v>1038</v>
      </c>
      <c r="AN14" s="11"/>
      <c r="AO14" s="11" t="s">
        <v>1039</v>
      </c>
      <c r="AP14" s="11"/>
    </row>
    <row r="15" spans="1:42" ht="15" customHeight="1">
      <c r="A15" s="5" t="s">
        <v>403</v>
      </c>
      <c r="B15" s="5"/>
      <c r="C15" s="5"/>
      <c r="D15" s="10"/>
      <c r="E15" s="7"/>
      <c r="F15" s="7"/>
      <c r="G15" s="7"/>
      <c r="H15" s="7"/>
      <c r="I15" s="7"/>
      <c r="J15" s="7"/>
      <c r="K15" s="7"/>
      <c r="L15" s="6"/>
      <c r="M15" s="6"/>
      <c r="N15" s="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183"/>
      <c r="AB15" s="57" t="s">
        <v>353</v>
      </c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 t="s">
        <v>461</v>
      </c>
      <c r="AN15" s="11"/>
      <c r="AO15" s="11"/>
      <c r="AP15" s="11"/>
    </row>
    <row r="16" spans="1:42" ht="15" customHeight="1">
      <c r="A16" s="11" t="s">
        <v>1037</v>
      </c>
      <c r="B16" s="5"/>
      <c r="C16" s="5"/>
      <c r="D16" s="10"/>
      <c r="E16" s="7"/>
      <c r="F16" s="7"/>
      <c r="G16" s="7"/>
      <c r="H16" s="7"/>
      <c r="I16" s="7"/>
      <c r="J16" s="7"/>
      <c r="K16" s="7"/>
      <c r="L16" s="6"/>
      <c r="M16" s="6"/>
      <c r="N16" s="7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183"/>
      <c r="AB16" s="58" t="s">
        <v>352</v>
      </c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</row>
    <row r="17" spans="1:73" ht="15" customHeight="1">
      <c r="A17" s="11" t="s">
        <v>405</v>
      </c>
      <c r="B17" s="5"/>
      <c r="C17" s="5"/>
      <c r="D17" s="10"/>
      <c r="E17" s="7"/>
      <c r="F17" s="7"/>
      <c r="G17" s="7"/>
      <c r="H17" s="7"/>
      <c r="I17" s="7"/>
      <c r="J17" s="7"/>
      <c r="K17" s="7"/>
      <c r="L17" s="6"/>
      <c r="M17" s="6"/>
      <c r="N17" s="7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183"/>
      <c r="AB17" s="11"/>
      <c r="AC17" s="11"/>
      <c r="AD17" s="11"/>
      <c r="AE17" s="11"/>
      <c r="AF17" s="55"/>
      <c r="AG17" s="55"/>
      <c r="AH17" s="11"/>
      <c r="AI17" s="11"/>
      <c r="AJ17" s="11"/>
      <c r="AK17" s="11"/>
      <c r="AL17" s="11"/>
      <c r="AM17" s="11"/>
      <c r="AN17" s="11"/>
      <c r="AO17" s="11"/>
      <c r="AP17" s="11"/>
    </row>
    <row r="18" spans="1:73" ht="15" customHeight="1">
      <c r="A18" s="5"/>
      <c r="B18" s="5"/>
      <c r="C18" s="5"/>
      <c r="D18" s="8"/>
      <c r="E18" s="7"/>
      <c r="F18" s="7"/>
      <c r="G18" s="7"/>
      <c r="H18" s="7"/>
      <c r="I18" s="7"/>
      <c r="J18" s="7"/>
      <c r="K18" s="7"/>
      <c r="L18" s="6"/>
      <c r="M18" s="6"/>
      <c r="N18" s="7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183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BJ18" t="s">
        <v>633</v>
      </c>
    </row>
    <row r="19" spans="1:73" ht="15" customHeight="1">
      <c r="A19" s="5" t="s">
        <v>0</v>
      </c>
      <c r="B19" s="5" t="s">
        <v>1</v>
      </c>
      <c r="C19" s="5"/>
      <c r="D19" s="8" t="s">
        <v>2</v>
      </c>
      <c r="E19" s="7" t="s">
        <v>3</v>
      </c>
      <c r="F19" s="7" t="s">
        <v>4</v>
      </c>
      <c r="G19" s="7" t="s">
        <v>5</v>
      </c>
      <c r="H19" s="7" t="s">
        <v>6</v>
      </c>
      <c r="I19" s="7" t="s">
        <v>7</v>
      </c>
      <c r="J19" s="7" t="s">
        <v>8</v>
      </c>
      <c r="K19" s="7"/>
      <c r="L19" s="6" t="s">
        <v>9</v>
      </c>
      <c r="M19" s="6"/>
      <c r="N19" s="7" t="s">
        <v>10</v>
      </c>
      <c r="O19" s="5" t="s">
        <v>11</v>
      </c>
      <c r="P19" s="5"/>
      <c r="Q19" s="5"/>
      <c r="R19" s="5"/>
      <c r="S19" s="5"/>
      <c r="T19" s="5"/>
      <c r="U19" s="5" t="s">
        <v>12</v>
      </c>
      <c r="V19" s="5"/>
      <c r="W19" s="5" t="s">
        <v>56</v>
      </c>
      <c r="X19" s="5" t="s">
        <v>18</v>
      </c>
      <c r="Y19" s="5" t="s">
        <v>40</v>
      </c>
      <c r="Z19" s="5"/>
      <c r="AA19" s="183" t="s">
        <v>13</v>
      </c>
      <c r="AB19" s="5" t="s">
        <v>37</v>
      </c>
      <c r="AC19" s="5" t="s">
        <v>445</v>
      </c>
      <c r="AD19" s="5" t="s">
        <v>446</v>
      </c>
      <c r="AE19" s="5" t="s">
        <v>444</v>
      </c>
      <c r="AF19" s="5" t="s">
        <v>448</v>
      </c>
      <c r="AG19" s="5" t="s">
        <v>450</v>
      </c>
      <c r="AH19" s="5" t="s">
        <v>451</v>
      </c>
      <c r="AI19" s="5" t="s">
        <v>452</v>
      </c>
      <c r="AJ19" s="5" t="s">
        <v>453</v>
      </c>
      <c r="AK19" s="5" t="s">
        <v>454</v>
      </c>
      <c r="AL19" s="5" t="s">
        <v>455</v>
      </c>
      <c r="AM19" s="5" t="s">
        <v>459</v>
      </c>
      <c r="AN19" s="7" t="s">
        <v>460</v>
      </c>
      <c r="AO19" s="5" t="s">
        <v>357</v>
      </c>
      <c r="AP19" s="5" t="s">
        <v>359</v>
      </c>
      <c r="AS19" s="29" t="s">
        <v>437</v>
      </c>
      <c r="BG19" s="5"/>
    </row>
    <row r="20" spans="1:73" ht="15" customHeight="1">
      <c r="A20" s="11" t="s">
        <v>68</v>
      </c>
      <c r="B20" s="11">
        <v>401</v>
      </c>
      <c r="C20" s="11"/>
      <c r="D20" s="49" t="s">
        <v>18</v>
      </c>
      <c r="E20" s="47">
        <v>5</v>
      </c>
      <c r="F20" s="47">
        <v>3</v>
      </c>
      <c r="G20" s="47">
        <v>3</v>
      </c>
      <c r="H20" s="47">
        <v>6</v>
      </c>
      <c r="I20" s="47">
        <v>5</v>
      </c>
      <c r="J20" s="47">
        <v>5</v>
      </c>
      <c r="K20" s="47" t="s">
        <v>41</v>
      </c>
      <c r="L20" s="48">
        <v>9</v>
      </c>
      <c r="M20" s="48"/>
      <c r="N20" s="50" t="s">
        <v>15</v>
      </c>
      <c r="O20" s="11" t="s">
        <v>27</v>
      </c>
      <c r="P20" s="11" t="s">
        <v>25</v>
      </c>
      <c r="Q20" s="11" t="s">
        <v>6</v>
      </c>
      <c r="R20" s="11"/>
      <c r="S20" s="59"/>
      <c r="T20" s="59"/>
      <c r="U20" s="11" t="s">
        <v>18</v>
      </c>
      <c r="V20" s="11"/>
      <c r="W20" s="45">
        <v>1</v>
      </c>
      <c r="X20" s="45">
        <v>2</v>
      </c>
      <c r="Y20" s="45">
        <v>0</v>
      </c>
      <c r="Z20" s="45"/>
      <c r="AA20" s="184" t="s">
        <v>52</v>
      </c>
      <c r="AB20" s="11" t="s">
        <v>332</v>
      </c>
      <c r="AC20" s="60">
        <f t="shared" ref="AC20:AC83" si="0">VLOOKUP(L20,$AS$23:$AU$40,3)</f>
        <v>1</v>
      </c>
      <c r="AD20" s="60">
        <f t="shared" ref="AD20:AD83" si="1">VLOOKUP(H20,$AW$23:$AX$36,2)</f>
        <v>3</v>
      </c>
      <c r="AE20" s="61">
        <f t="shared" ref="AE20:AE83" si="2">AC20+AD20</f>
        <v>4</v>
      </c>
      <c r="AF20" s="61">
        <f>INDEX($BA$26:BF$44,MATCH(AE20,$AZ$26:$AZ$44,-1),MATCH(D20,$BA$25:$BF$25))</f>
        <v>0</v>
      </c>
      <c r="AG20" s="61">
        <v>1</v>
      </c>
      <c r="AH20" s="61">
        <v>1</v>
      </c>
      <c r="AI20" s="61">
        <v>1</v>
      </c>
      <c r="AJ20" s="61">
        <v>1</v>
      </c>
      <c r="AK20" s="61">
        <v>1</v>
      </c>
      <c r="AL20" s="61">
        <v>0.8</v>
      </c>
      <c r="AM20" s="61">
        <f t="shared" ref="AM20:AM83" si="3">(VLOOKUP(L20,$AS$23:$AV$40,4))*AG20*AH20*AI20*AJ20*AK20*AL20</f>
        <v>2928</v>
      </c>
      <c r="AN20" s="62">
        <f t="shared" ref="AN20:AN83" si="4">AM20*((10^H20)*W20)</f>
        <v>2928000000</v>
      </c>
      <c r="AO20" s="62">
        <f t="shared" ref="AO20:AO83" si="5">INDEX($BK$23:$BU$36,MATCH(L20,$BJ$23:$BJ$36),MATCH(H20,$BK$22:$BU$22))</f>
        <v>12</v>
      </c>
      <c r="AP20" s="62">
        <f t="shared" ref="AP20:AP83" si="6">AO20*W20</f>
        <v>12</v>
      </c>
      <c r="AQ20" s="31"/>
      <c r="BG20" s="22"/>
    </row>
    <row r="21" spans="1:73" ht="15" customHeight="1">
      <c r="A21" s="11" t="s">
        <v>393</v>
      </c>
      <c r="B21" s="11">
        <v>2234</v>
      </c>
      <c r="C21" s="11"/>
      <c r="D21" s="49" t="s">
        <v>22</v>
      </c>
      <c r="E21" s="47">
        <v>4</v>
      </c>
      <c r="F21" s="47">
        <v>4</v>
      </c>
      <c r="G21" s="47">
        <v>2</v>
      </c>
      <c r="H21" s="47">
        <v>0</v>
      </c>
      <c r="I21" s="47">
        <v>0</v>
      </c>
      <c r="J21" s="47">
        <v>0</v>
      </c>
      <c r="K21" s="47" t="s">
        <v>41</v>
      </c>
      <c r="L21" s="48">
        <v>0</v>
      </c>
      <c r="M21" s="48"/>
      <c r="N21" s="50"/>
      <c r="O21" s="11" t="s">
        <v>10</v>
      </c>
      <c r="P21" s="11" t="s">
        <v>33</v>
      </c>
      <c r="Q21" s="11" t="s">
        <v>25</v>
      </c>
      <c r="R21" s="11" t="s">
        <v>6</v>
      </c>
      <c r="S21" s="59"/>
      <c r="T21" s="59"/>
      <c r="U21" s="11"/>
      <c r="V21" s="11"/>
      <c r="W21" s="45">
        <v>0</v>
      </c>
      <c r="X21" s="45">
        <v>0</v>
      </c>
      <c r="Y21" s="45">
        <v>3</v>
      </c>
      <c r="Z21" s="45"/>
      <c r="AA21" s="184" t="s">
        <v>10</v>
      </c>
      <c r="AB21" s="11" t="s">
        <v>350</v>
      </c>
      <c r="AC21" s="60">
        <f t="shared" si="0"/>
        <v>-0.5</v>
      </c>
      <c r="AD21" s="60">
        <f t="shared" si="1"/>
        <v>0</v>
      </c>
      <c r="AE21" s="61">
        <f t="shared" si="2"/>
        <v>-0.5</v>
      </c>
      <c r="AF21" s="61">
        <f>INDEX($BA$26:BF$44,MATCH(AE21,$AZ$26:$AZ$44,-1),MATCH(D21,$BA$25:$BF$25))</f>
        <v>0</v>
      </c>
      <c r="AG21" s="61">
        <v>1</v>
      </c>
      <c r="AH21" s="61">
        <v>1</v>
      </c>
      <c r="AI21" s="61">
        <v>1</v>
      </c>
      <c r="AJ21" s="61">
        <v>1</v>
      </c>
      <c r="AK21" s="61">
        <v>0.8</v>
      </c>
      <c r="AL21" s="61">
        <v>0.8</v>
      </c>
      <c r="AM21" s="61">
        <f t="shared" si="3"/>
        <v>35.200000000000003</v>
      </c>
      <c r="AN21" s="62">
        <f t="shared" si="4"/>
        <v>0</v>
      </c>
      <c r="AO21" s="62">
        <f t="shared" si="5"/>
        <v>0</v>
      </c>
      <c r="AP21" s="62">
        <f t="shared" si="6"/>
        <v>0</v>
      </c>
      <c r="AQ21" s="24"/>
      <c r="AS21" t="s">
        <v>438</v>
      </c>
      <c r="BG21" s="22"/>
      <c r="BJ21" s="29"/>
      <c r="BK21" s="29" t="s">
        <v>358</v>
      </c>
      <c r="BL21" s="29"/>
      <c r="BM21" s="29"/>
      <c r="BN21" s="29"/>
      <c r="BO21" s="29"/>
      <c r="BP21" s="29"/>
      <c r="BQ21" s="29"/>
      <c r="BR21" s="29"/>
      <c r="BS21" s="29"/>
      <c r="BT21" s="29"/>
      <c r="BU21" s="29"/>
    </row>
    <row r="22" spans="1:73" ht="15" customHeight="1">
      <c r="A22" s="58" t="s">
        <v>292</v>
      </c>
      <c r="B22" s="58">
        <v>2633</v>
      </c>
      <c r="C22" s="58"/>
      <c r="D22" s="63" t="s">
        <v>22</v>
      </c>
      <c r="E22" s="64">
        <v>6</v>
      </c>
      <c r="F22" s="64">
        <v>5</v>
      </c>
      <c r="G22" s="64">
        <v>7</v>
      </c>
      <c r="H22" s="64">
        <v>0</v>
      </c>
      <c r="I22" s="64">
        <v>0</v>
      </c>
      <c r="J22" s="64">
        <v>0</v>
      </c>
      <c r="K22" s="64" t="s">
        <v>41</v>
      </c>
      <c r="L22" s="65">
        <v>0</v>
      </c>
      <c r="M22" s="65"/>
      <c r="N22" s="66"/>
      <c r="O22" s="58" t="s">
        <v>10</v>
      </c>
      <c r="P22" s="58" t="s">
        <v>33</v>
      </c>
      <c r="Q22" s="58" t="s">
        <v>25</v>
      </c>
      <c r="R22" s="58"/>
      <c r="S22" s="58"/>
      <c r="T22" s="58"/>
      <c r="U22" s="58"/>
      <c r="V22" s="58"/>
      <c r="W22" s="67">
        <v>0</v>
      </c>
      <c r="X22" s="67">
        <v>1</v>
      </c>
      <c r="Y22" s="67">
        <v>0</v>
      </c>
      <c r="Z22" s="67"/>
      <c r="AA22" s="185" t="s">
        <v>10</v>
      </c>
      <c r="AB22" s="58" t="s">
        <v>351</v>
      </c>
      <c r="AC22" s="60">
        <f t="shared" si="0"/>
        <v>-0.5</v>
      </c>
      <c r="AD22" s="60">
        <f t="shared" si="1"/>
        <v>0</v>
      </c>
      <c r="AE22" s="61">
        <f t="shared" si="2"/>
        <v>-0.5</v>
      </c>
      <c r="AF22" s="61">
        <f>INDEX($BA$26:BF$44,MATCH(AE22,$AZ$26:$AZ$44,-1),MATCH(D22,$BA$25:$BF$25))</f>
        <v>0</v>
      </c>
      <c r="AG22" s="61">
        <v>1</v>
      </c>
      <c r="AH22" s="61">
        <v>1</v>
      </c>
      <c r="AI22" s="61">
        <v>1</v>
      </c>
      <c r="AJ22" s="61">
        <v>1</v>
      </c>
      <c r="AK22" s="61">
        <v>1</v>
      </c>
      <c r="AL22" s="61">
        <v>0.8</v>
      </c>
      <c r="AM22" s="68">
        <f t="shared" si="3"/>
        <v>44</v>
      </c>
      <c r="AN22" s="69">
        <f t="shared" si="4"/>
        <v>0</v>
      </c>
      <c r="AO22" s="69">
        <f t="shared" si="5"/>
        <v>0</v>
      </c>
      <c r="AP22" s="69">
        <f t="shared" si="6"/>
        <v>0</v>
      </c>
      <c r="AQ22" s="31"/>
      <c r="AS22" t="s">
        <v>439</v>
      </c>
      <c r="AZ22" s="26" t="s">
        <v>473</v>
      </c>
      <c r="BG22" s="22"/>
      <c r="BJ22" s="30" t="s">
        <v>440</v>
      </c>
      <c r="BK22" s="30">
        <v>0</v>
      </c>
      <c r="BL22" s="30">
        <v>1</v>
      </c>
      <c r="BM22" s="30">
        <v>2</v>
      </c>
      <c r="BN22" s="30">
        <v>3</v>
      </c>
      <c r="BO22" s="30">
        <v>4</v>
      </c>
      <c r="BP22" s="30">
        <v>5</v>
      </c>
      <c r="BQ22" s="30">
        <v>6</v>
      </c>
      <c r="BR22" s="30">
        <v>7</v>
      </c>
      <c r="BS22" s="30">
        <v>8</v>
      </c>
      <c r="BT22" s="30">
        <v>9</v>
      </c>
      <c r="BU22" s="30" t="s">
        <v>15</v>
      </c>
    </row>
    <row r="23" spans="1:73" ht="15" customHeight="1">
      <c r="A23" s="11" t="s">
        <v>293</v>
      </c>
      <c r="B23" s="11">
        <v>2635</v>
      </c>
      <c r="C23" s="11"/>
      <c r="D23" s="49" t="s">
        <v>22</v>
      </c>
      <c r="E23" s="47">
        <v>4</v>
      </c>
      <c r="F23" s="47">
        <v>0</v>
      </c>
      <c r="G23" s="47">
        <v>1</v>
      </c>
      <c r="H23" s="47">
        <v>0</v>
      </c>
      <c r="I23" s="47">
        <v>0</v>
      </c>
      <c r="J23" s="47">
        <v>0</v>
      </c>
      <c r="K23" s="47" t="s">
        <v>41</v>
      </c>
      <c r="L23" s="48">
        <v>0</v>
      </c>
      <c r="M23" s="48"/>
      <c r="N23" s="50"/>
      <c r="O23" s="11" t="s">
        <v>10</v>
      </c>
      <c r="P23" s="11" t="s">
        <v>32</v>
      </c>
      <c r="Q23" s="11" t="s">
        <v>33</v>
      </c>
      <c r="R23" s="11" t="s">
        <v>25</v>
      </c>
      <c r="S23" s="11" t="s">
        <v>34</v>
      </c>
      <c r="T23" s="11"/>
      <c r="U23" s="11"/>
      <c r="V23" s="11"/>
      <c r="W23" s="45">
        <v>0</v>
      </c>
      <c r="X23" s="45">
        <v>0</v>
      </c>
      <c r="Y23" s="45">
        <v>3</v>
      </c>
      <c r="Z23" s="45"/>
      <c r="AA23" s="184" t="s">
        <v>10</v>
      </c>
      <c r="AB23" s="11" t="s">
        <v>351</v>
      </c>
      <c r="AC23" s="60">
        <f t="shared" si="0"/>
        <v>-0.5</v>
      </c>
      <c r="AD23" s="60">
        <f t="shared" si="1"/>
        <v>0</v>
      </c>
      <c r="AE23" s="61">
        <f t="shared" si="2"/>
        <v>-0.5</v>
      </c>
      <c r="AF23" s="61">
        <f>INDEX($BA$26:BF$44,MATCH(AE23,$AZ$26:$AZ$44,-1),MATCH(D23,$BA$25:$BF$25))</f>
        <v>0</v>
      </c>
      <c r="AG23" s="61">
        <v>1</v>
      </c>
      <c r="AH23" s="61">
        <v>1</v>
      </c>
      <c r="AI23" s="61">
        <v>1</v>
      </c>
      <c r="AJ23" s="61">
        <v>1</v>
      </c>
      <c r="AK23" s="61">
        <v>1</v>
      </c>
      <c r="AL23" s="61">
        <v>0.8</v>
      </c>
      <c r="AM23" s="61">
        <f t="shared" si="3"/>
        <v>44</v>
      </c>
      <c r="AN23" s="62">
        <f t="shared" si="4"/>
        <v>0</v>
      </c>
      <c r="AO23" s="62">
        <f t="shared" si="5"/>
        <v>0</v>
      </c>
      <c r="AP23" s="62">
        <f t="shared" si="6"/>
        <v>0</v>
      </c>
      <c r="AQ23" s="31"/>
      <c r="AS23" s="43" t="s">
        <v>626</v>
      </c>
      <c r="AT23" s="43" t="s">
        <v>440</v>
      </c>
      <c r="AU23" s="43" t="s">
        <v>441</v>
      </c>
      <c r="AV23" s="43" t="s">
        <v>449</v>
      </c>
      <c r="AW23" s="43" t="s">
        <v>442</v>
      </c>
      <c r="AX23" s="43" t="s">
        <v>443</v>
      </c>
      <c r="BG23" s="22"/>
      <c r="BJ23" s="30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1</v>
      </c>
      <c r="BS23" s="26">
        <v>10</v>
      </c>
      <c r="BT23" s="26">
        <v>100</v>
      </c>
      <c r="BU23" s="26">
        <v>1000</v>
      </c>
    </row>
    <row r="24" spans="1:73" ht="15" customHeight="1">
      <c r="A24" s="11" t="s">
        <v>142</v>
      </c>
      <c r="B24" s="11">
        <v>2407</v>
      </c>
      <c r="C24" s="11"/>
      <c r="D24" s="49" t="s">
        <v>22</v>
      </c>
      <c r="E24" s="47">
        <v>2</v>
      </c>
      <c r="F24" s="47">
        <v>0</v>
      </c>
      <c r="G24" s="47">
        <v>0</v>
      </c>
      <c r="H24" s="47">
        <v>0</v>
      </c>
      <c r="I24" s="47">
        <v>1</v>
      </c>
      <c r="J24" s="47">
        <v>0</v>
      </c>
      <c r="K24" s="47" t="s">
        <v>41</v>
      </c>
      <c r="L24" s="48">
        <v>3</v>
      </c>
      <c r="M24" s="48"/>
      <c r="N24" s="50"/>
      <c r="O24" s="11" t="s">
        <v>33</v>
      </c>
      <c r="P24" s="11" t="s">
        <v>25</v>
      </c>
      <c r="Q24" s="11" t="s">
        <v>34</v>
      </c>
      <c r="R24" s="11"/>
      <c r="S24" s="11"/>
      <c r="T24" s="11"/>
      <c r="U24" s="11"/>
      <c r="V24" s="11"/>
      <c r="W24" s="45">
        <v>3</v>
      </c>
      <c r="X24" s="45">
        <v>0</v>
      </c>
      <c r="Y24" s="45">
        <v>2</v>
      </c>
      <c r="Z24" s="45"/>
      <c r="AA24" s="184" t="s">
        <v>52</v>
      </c>
      <c r="AB24" s="11" t="s">
        <v>334</v>
      </c>
      <c r="AC24" s="60">
        <f t="shared" si="0"/>
        <v>0</v>
      </c>
      <c r="AD24" s="60">
        <f t="shared" si="1"/>
        <v>0</v>
      </c>
      <c r="AE24" s="61">
        <f t="shared" si="2"/>
        <v>0</v>
      </c>
      <c r="AF24" s="61">
        <f>INDEX($BA$26:BF$44,MATCH(AE24,$AZ$26:$AZ$44,-1),MATCH(D24,$BA$25:$BF$25))</f>
        <v>0</v>
      </c>
      <c r="AG24" s="61">
        <v>1</v>
      </c>
      <c r="AH24" s="61">
        <v>1</v>
      </c>
      <c r="AI24" s="61">
        <v>1</v>
      </c>
      <c r="AJ24" s="61">
        <v>1</v>
      </c>
      <c r="AK24" s="61">
        <v>1</v>
      </c>
      <c r="AL24" s="61">
        <v>0.8</v>
      </c>
      <c r="AM24" s="61">
        <f t="shared" si="3"/>
        <v>176</v>
      </c>
      <c r="AN24" s="62">
        <f t="shared" si="4"/>
        <v>528</v>
      </c>
      <c r="AO24" s="62">
        <f t="shared" si="5"/>
        <v>0</v>
      </c>
      <c r="AP24" s="62">
        <f t="shared" si="6"/>
        <v>0</v>
      </c>
      <c r="AQ24" s="25"/>
      <c r="AS24" s="3">
        <v>0</v>
      </c>
      <c r="AT24" s="3">
        <v>0</v>
      </c>
      <c r="AU24" s="3">
        <v>-0.5</v>
      </c>
      <c r="AV24" s="39">
        <v>55</v>
      </c>
      <c r="AW24" s="3">
        <v>0</v>
      </c>
      <c r="AX24" s="3">
        <v>0</v>
      </c>
      <c r="AY24" s="1"/>
      <c r="AZ24" s="31"/>
      <c r="BC24" s="29" t="s">
        <v>447</v>
      </c>
      <c r="BG24" s="22"/>
      <c r="BJ24" s="30">
        <v>1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1</v>
      </c>
      <c r="BR24" s="26">
        <v>5</v>
      </c>
      <c r="BS24" s="26">
        <v>50</v>
      </c>
      <c r="BT24" s="26">
        <v>500</v>
      </c>
      <c r="BU24" s="26">
        <v>5000</v>
      </c>
    </row>
    <row r="25" spans="1:73" ht="15" customHeight="1">
      <c r="A25" s="11" t="s">
        <v>193</v>
      </c>
      <c r="B25" s="11">
        <v>532</v>
      </c>
      <c r="C25" s="11"/>
      <c r="D25" s="49" t="s">
        <v>22</v>
      </c>
      <c r="E25" s="47">
        <v>6</v>
      </c>
      <c r="F25" s="47">
        <v>7</v>
      </c>
      <c r="G25" s="47">
        <v>4</v>
      </c>
      <c r="H25" s="47">
        <v>0</v>
      </c>
      <c r="I25" s="47">
        <v>0</v>
      </c>
      <c r="J25" s="47">
        <v>0</v>
      </c>
      <c r="K25" s="47" t="s">
        <v>41</v>
      </c>
      <c r="L25" s="48">
        <v>0</v>
      </c>
      <c r="M25" s="48"/>
      <c r="N25" s="50"/>
      <c r="O25" s="11" t="s">
        <v>10</v>
      </c>
      <c r="P25" s="11" t="s">
        <v>33</v>
      </c>
      <c r="Q25" s="11" t="s">
        <v>25</v>
      </c>
      <c r="R25" s="11"/>
      <c r="S25" s="11"/>
      <c r="T25" s="11"/>
      <c r="U25" s="11"/>
      <c r="V25" s="11"/>
      <c r="W25" s="45">
        <v>0</v>
      </c>
      <c r="X25" s="45">
        <v>1</v>
      </c>
      <c r="Y25" s="45">
        <v>3</v>
      </c>
      <c r="Z25" s="45"/>
      <c r="AA25" s="184" t="s">
        <v>10</v>
      </c>
      <c r="AB25" s="11" t="s">
        <v>348</v>
      </c>
      <c r="AC25" s="60">
        <f t="shared" si="0"/>
        <v>-0.5</v>
      </c>
      <c r="AD25" s="60">
        <f t="shared" si="1"/>
        <v>0</v>
      </c>
      <c r="AE25" s="61">
        <f t="shared" si="2"/>
        <v>-0.5</v>
      </c>
      <c r="AF25" s="61">
        <f>INDEX($BA$26:BF$44,MATCH(AE25,$AZ$26:$AZ$44,-1),MATCH(D25,$BA$25:$BF$25))</f>
        <v>0</v>
      </c>
      <c r="AG25" s="61">
        <v>1</v>
      </c>
      <c r="AH25" s="61">
        <v>1</v>
      </c>
      <c r="AI25" s="61">
        <v>1</v>
      </c>
      <c r="AJ25" s="61">
        <v>1</v>
      </c>
      <c r="AK25" s="61">
        <v>1</v>
      </c>
      <c r="AL25" s="61">
        <v>0.8</v>
      </c>
      <c r="AM25" s="61">
        <f t="shared" si="3"/>
        <v>44</v>
      </c>
      <c r="AN25" s="62">
        <f t="shared" si="4"/>
        <v>0</v>
      </c>
      <c r="AO25" s="62">
        <f t="shared" si="5"/>
        <v>0</v>
      </c>
      <c r="AP25" s="62">
        <f t="shared" si="6"/>
        <v>0</v>
      </c>
      <c r="AQ25" s="31"/>
      <c r="AS25" s="3">
        <v>1</v>
      </c>
      <c r="AT25" s="3">
        <v>1</v>
      </c>
      <c r="AU25" s="3">
        <v>-0.5</v>
      </c>
      <c r="AV25" s="39">
        <v>85</v>
      </c>
      <c r="AW25" s="3">
        <v>1</v>
      </c>
      <c r="AX25" s="3">
        <v>0.5</v>
      </c>
      <c r="AY25" s="1"/>
      <c r="AZ25" s="41" t="s">
        <v>444</v>
      </c>
      <c r="BA25" s="29" t="s">
        <v>15</v>
      </c>
      <c r="BB25" s="29" t="s">
        <v>18</v>
      </c>
      <c r="BC25" s="29" t="s">
        <v>14</v>
      </c>
      <c r="BD25" s="29" t="s">
        <v>16</v>
      </c>
      <c r="BE25" s="29" t="s">
        <v>17</v>
      </c>
      <c r="BF25" s="29" t="s">
        <v>22</v>
      </c>
      <c r="BG25" s="22"/>
      <c r="BJ25" s="30">
        <v>2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1</v>
      </c>
      <c r="BQ25" s="26">
        <v>5</v>
      </c>
      <c r="BR25" s="26">
        <v>50</v>
      </c>
      <c r="BS25" s="26">
        <v>500</v>
      </c>
      <c r="BT25" s="26">
        <v>5000</v>
      </c>
      <c r="BU25" s="26">
        <v>50000</v>
      </c>
    </row>
    <row r="26" spans="1:73" ht="15.75">
      <c r="A26" s="58" t="s">
        <v>303</v>
      </c>
      <c r="B26" s="58">
        <v>2735</v>
      </c>
      <c r="C26" s="58"/>
      <c r="D26" s="63" t="s">
        <v>22</v>
      </c>
      <c r="E26" s="64">
        <v>7</v>
      </c>
      <c r="F26" s="64">
        <v>6</v>
      </c>
      <c r="G26" s="64">
        <v>7</v>
      </c>
      <c r="H26" s="64">
        <v>0</v>
      </c>
      <c r="I26" s="64">
        <v>0</v>
      </c>
      <c r="J26" s="64">
        <v>0</v>
      </c>
      <c r="K26" s="64" t="s">
        <v>41</v>
      </c>
      <c r="L26" s="65">
        <v>0</v>
      </c>
      <c r="M26" s="65"/>
      <c r="N26" s="66"/>
      <c r="O26" s="58" t="s">
        <v>10</v>
      </c>
      <c r="P26" s="58" t="s">
        <v>33</v>
      </c>
      <c r="Q26" s="58" t="s">
        <v>25</v>
      </c>
      <c r="R26" s="58"/>
      <c r="S26" s="58"/>
      <c r="T26" s="58"/>
      <c r="U26" s="58"/>
      <c r="V26" s="58"/>
      <c r="W26" s="67">
        <v>0</v>
      </c>
      <c r="X26" s="67">
        <v>1</v>
      </c>
      <c r="Y26" s="67">
        <v>4</v>
      </c>
      <c r="Z26" s="67"/>
      <c r="AA26" s="185" t="s">
        <v>10</v>
      </c>
      <c r="AB26" s="58" t="s">
        <v>351</v>
      </c>
      <c r="AC26" s="60">
        <f t="shared" si="0"/>
        <v>-0.5</v>
      </c>
      <c r="AD26" s="60">
        <f t="shared" si="1"/>
        <v>0</v>
      </c>
      <c r="AE26" s="61">
        <f t="shared" si="2"/>
        <v>-0.5</v>
      </c>
      <c r="AF26" s="61">
        <f>INDEX($BA$26:BF$44,MATCH(AE26,$AZ$26:$AZ$44,-1),MATCH(D26,$BA$25:$BF$25))</f>
        <v>0</v>
      </c>
      <c r="AG26" s="61">
        <v>1</v>
      </c>
      <c r="AH26" s="61">
        <v>1</v>
      </c>
      <c r="AI26" s="61">
        <v>1</v>
      </c>
      <c r="AJ26" s="61">
        <v>1</v>
      </c>
      <c r="AK26" s="61">
        <v>1</v>
      </c>
      <c r="AL26" s="61">
        <v>0.8</v>
      </c>
      <c r="AM26" s="68">
        <f t="shared" si="3"/>
        <v>44</v>
      </c>
      <c r="AN26" s="69">
        <f t="shared" si="4"/>
        <v>0</v>
      </c>
      <c r="AO26" s="69">
        <f t="shared" si="5"/>
        <v>0</v>
      </c>
      <c r="AP26" s="69">
        <f t="shared" si="6"/>
        <v>0</v>
      </c>
      <c r="AQ26" s="24"/>
      <c r="AS26" s="3">
        <v>2</v>
      </c>
      <c r="AT26" s="3">
        <v>2</v>
      </c>
      <c r="AU26" s="3">
        <v>-0.5</v>
      </c>
      <c r="AV26" s="39">
        <v>135</v>
      </c>
      <c r="AW26" s="3">
        <v>2</v>
      </c>
      <c r="AX26" s="3">
        <v>1</v>
      </c>
      <c r="AY26" s="1"/>
      <c r="AZ26" s="42">
        <v>8</v>
      </c>
      <c r="BA26" s="35">
        <v>0</v>
      </c>
      <c r="BB26" s="35">
        <v>-1</v>
      </c>
      <c r="BC26" s="35">
        <v>-1.5</v>
      </c>
      <c r="BD26" s="35">
        <v>-2</v>
      </c>
      <c r="BE26" s="40">
        <v>-2.5</v>
      </c>
      <c r="BF26" s="35">
        <v>-5</v>
      </c>
      <c r="BG26" s="22"/>
      <c r="BJ26" s="30">
        <v>3</v>
      </c>
      <c r="BK26" s="26">
        <v>0</v>
      </c>
      <c r="BL26" s="26">
        <v>0</v>
      </c>
      <c r="BM26" s="26">
        <v>0</v>
      </c>
      <c r="BN26" s="26">
        <v>0</v>
      </c>
      <c r="BO26" s="26">
        <v>1</v>
      </c>
      <c r="BP26" s="26">
        <v>10</v>
      </c>
      <c r="BQ26" s="26">
        <v>100</v>
      </c>
      <c r="BR26" s="26">
        <v>1000</v>
      </c>
      <c r="BS26" s="26">
        <v>10000</v>
      </c>
      <c r="BT26" s="26">
        <v>50000</v>
      </c>
      <c r="BU26" s="26">
        <v>100000</v>
      </c>
    </row>
    <row r="27" spans="1:73" ht="15" customHeight="1">
      <c r="A27" s="11" t="s">
        <v>73</v>
      </c>
      <c r="B27" s="11">
        <v>506</v>
      </c>
      <c r="C27" s="11"/>
      <c r="D27" s="49" t="s">
        <v>16</v>
      </c>
      <c r="E27" s="47">
        <v>5</v>
      </c>
      <c r="F27" s="47">
        <v>3</v>
      </c>
      <c r="G27" s="47">
        <v>1</v>
      </c>
      <c r="H27" s="47">
        <v>4</v>
      </c>
      <c r="I27" s="47">
        <v>5</v>
      </c>
      <c r="J27" s="47">
        <v>6</v>
      </c>
      <c r="K27" s="47" t="s">
        <v>41</v>
      </c>
      <c r="L27" s="48">
        <v>9</v>
      </c>
      <c r="M27" s="48"/>
      <c r="N27" s="50"/>
      <c r="O27" s="11" t="s">
        <v>25</v>
      </c>
      <c r="P27" s="11" t="s">
        <v>6</v>
      </c>
      <c r="Q27" s="11"/>
      <c r="R27" s="11"/>
      <c r="S27" s="59"/>
      <c r="T27" s="59"/>
      <c r="U27" s="11"/>
      <c r="V27" s="11"/>
      <c r="W27" s="45">
        <v>7</v>
      </c>
      <c r="X27" s="45">
        <v>0</v>
      </c>
      <c r="Y27" s="45">
        <v>0</v>
      </c>
      <c r="Z27" s="45"/>
      <c r="AA27" s="184" t="s">
        <v>52</v>
      </c>
      <c r="AB27" s="11" t="s">
        <v>332</v>
      </c>
      <c r="AC27" s="60">
        <f t="shared" si="0"/>
        <v>1</v>
      </c>
      <c r="AD27" s="60">
        <f t="shared" si="1"/>
        <v>2</v>
      </c>
      <c r="AE27" s="61">
        <f t="shared" si="2"/>
        <v>3</v>
      </c>
      <c r="AF27" s="61">
        <f>INDEX($BA$26:BF$44,MATCH(AE27,$AZ$26:$AZ$44,-1),MATCH(D27,$BA$25:$BF$25))</f>
        <v>0</v>
      </c>
      <c r="AG27" s="61">
        <v>1</v>
      </c>
      <c r="AH27" s="61">
        <v>1</v>
      </c>
      <c r="AI27" s="61">
        <v>1</v>
      </c>
      <c r="AJ27" s="61">
        <v>1</v>
      </c>
      <c r="AK27" s="61">
        <v>0.8</v>
      </c>
      <c r="AL27" s="61">
        <v>0.8</v>
      </c>
      <c r="AM27" s="61">
        <f t="shared" si="3"/>
        <v>2342.4</v>
      </c>
      <c r="AN27" s="62">
        <f t="shared" si="4"/>
        <v>163968000</v>
      </c>
      <c r="AO27" s="62">
        <f t="shared" si="5"/>
        <v>0</v>
      </c>
      <c r="AP27" s="62">
        <f t="shared" si="6"/>
        <v>0</v>
      </c>
      <c r="AQ27" s="31"/>
      <c r="AS27" s="3">
        <v>3</v>
      </c>
      <c r="AT27" s="3">
        <v>3</v>
      </c>
      <c r="AU27" s="3">
        <v>0</v>
      </c>
      <c r="AV27" s="39">
        <v>220</v>
      </c>
      <c r="AW27" s="3">
        <v>3</v>
      </c>
      <c r="AX27" s="3">
        <v>1.5</v>
      </c>
      <c r="AY27" s="1"/>
      <c r="AZ27" s="42">
        <v>7.5</v>
      </c>
      <c r="BA27" s="35">
        <v>0</v>
      </c>
      <c r="BB27" s="35">
        <v>-1</v>
      </c>
      <c r="BC27" s="35">
        <v>-1.5</v>
      </c>
      <c r="BD27" s="35">
        <v>-2</v>
      </c>
      <c r="BE27" s="40">
        <v>-2.5</v>
      </c>
      <c r="BF27" s="35">
        <v>-5</v>
      </c>
      <c r="BG27" s="22"/>
      <c r="BJ27" s="30">
        <v>4</v>
      </c>
      <c r="BK27" s="26">
        <v>0</v>
      </c>
      <c r="BL27" s="26">
        <v>0</v>
      </c>
      <c r="BM27" s="26">
        <v>0</v>
      </c>
      <c r="BN27" s="26">
        <v>0</v>
      </c>
      <c r="BO27" s="26">
        <v>1</v>
      </c>
      <c r="BP27" s="26">
        <v>10</v>
      </c>
      <c r="BQ27" s="26">
        <v>100</v>
      </c>
      <c r="BR27" s="26">
        <v>1000</v>
      </c>
      <c r="BS27" s="26">
        <v>2000</v>
      </c>
      <c r="BT27" s="26">
        <v>20000</v>
      </c>
      <c r="BU27" s="26">
        <v>200000</v>
      </c>
    </row>
    <row r="28" spans="1:73" ht="15" customHeight="1">
      <c r="A28" s="11" t="s">
        <v>183</v>
      </c>
      <c r="B28" s="11">
        <v>138</v>
      </c>
      <c r="C28" s="11"/>
      <c r="D28" s="49" t="s">
        <v>22</v>
      </c>
      <c r="E28" s="47">
        <v>7</v>
      </c>
      <c r="F28" s="47">
        <v>4</v>
      </c>
      <c r="G28" s="47" t="s">
        <v>15</v>
      </c>
      <c r="H28" s="47">
        <v>0</v>
      </c>
      <c r="I28" s="47">
        <v>0</v>
      </c>
      <c r="J28" s="47">
        <v>0</v>
      </c>
      <c r="K28" s="47" t="s">
        <v>41</v>
      </c>
      <c r="L28" s="48">
        <v>0</v>
      </c>
      <c r="M28" s="48"/>
      <c r="N28" s="50"/>
      <c r="O28" s="11" t="s">
        <v>10</v>
      </c>
      <c r="P28" s="11" t="s">
        <v>33</v>
      </c>
      <c r="Q28" s="11" t="s">
        <v>25</v>
      </c>
      <c r="R28" s="11" t="s">
        <v>30</v>
      </c>
      <c r="S28" s="11"/>
      <c r="T28" s="11"/>
      <c r="U28" s="11"/>
      <c r="V28" s="11"/>
      <c r="W28" s="45">
        <v>0</v>
      </c>
      <c r="X28" s="45">
        <v>2</v>
      </c>
      <c r="Y28" s="45">
        <v>4</v>
      </c>
      <c r="Z28" s="45"/>
      <c r="AA28" s="184" t="s">
        <v>10</v>
      </c>
      <c r="AB28" s="11" t="s">
        <v>348</v>
      </c>
      <c r="AC28" s="60">
        <f t="shared" si="0"/>
        <v>-0.5</v>
      </c>
      <c r="AD28" s="60">
        <f t="shared" si="1"/>
        <v>0</v>
      </c>
      <c r="AE28" s="61">
        <f t="shared" si="2"/>
        <v>-0.5</v>
      </c>
      <c r="AF28" s="61">
        <f>INDEX($BA$26:BF$44,MATCH(AE28,$AZ$26:$AZ$44,-1),MATCH(D28,$BA$25:$BF$25))</f>
        <v>0</v>
      </c>
      <c r="AG28" s="61">
        <v>1</v>
      </c>
      <c r="AH28" s="61">
        <v>1</v>
      </c>
      <c r="AI28" s="61">
        <v>1</v>
      </c>
      <c r="AJ28" s="61">
        <v>1</v>
      </c>
      <c r="AK28" s="61">
        <v>0.8</v>
      </c>
      <c r="AL28" s="61">
        <v>0.8</v>
      </c>
      <c r="AM28" s="61">
        <f t="shared" si="3"/>
        <v>35.200000000000003</v>
      </c>
      <c r="AN28" s="62">
        <f t="shared" si="4"/>
        <v>0</v>
      </c>
      <c r="AO28" s="62">
        <f t="shared" si="5"/>
        <v>0</v>
      </c>
      <c r="AP28" s="62">
        <f t="shared" si="6"/>
        <v>0</v>
      </c>
      <c r="AQ28" s="31"/>
      <c r="AS28" s="3">
        <v>4</v>
      </c>
      <c r="AT28" s="3">
        <v>4</v>
      </c>
      <c r="AU28" s="3">
        <v>0</v>
      </c>
      <c r="AV28" s="39">
        <v>350</v>
      </c>
      <c r="AW28" s="3">
        <v>4</v>
      </c>
      <c r="AX28" s="3">
        <v>2</v>
      </c>
      <c r="AY28" s="1"/>
      <c r="AZ28" s="42">
        <v>7</v>
      </c>
      <c r="BA28" s="35">
        <v>0</v>
      </c>
      <c r="BB28" s="35">
        <v>-1</v>
      </c>
      <c r="BC28" s="35">
        <v>-1.5</v>
      </c>
      <c r="BD28" s="35">
        <v>-2</v>
      </c>
      <c r="BE28" s="40">
        <v>-2.5</v>
      </c>
      <c r="BF28" s="35">
        <v>-5</v>
      </c>
      <c r="BG28" s="22"/>
      <c r="BJ28" s="30">
        <v>5</v>
      </c>
      <c r="BK28" s="26">
        <v>0</v>
      </c>
      <c r="BL28" s="26">
        <v>0</v>
      </c>
      <c r="BM28" s="26">
        <v>0</v>
      </c>
      <c r="BN28" s="26">
        <v>1</v>
      </c>
      <c r="BO28" s="26">
        <v>2</v>
      </c>
      <c r="BP28" s="26">
        <v>3</v>
      </c>
      <c r="BQ28" s="26">
        <v>30</v>
      </c>
      <c r="BR28" s="26">
        <v>300</v>
      </c>
      <c r="BS28" s="26">
        <v>3000</v>
      </c>
      <c r="BT28" s="26">
        <v>30000</v>
      </c>
      <c r="BU28" s="26">
        <v>300000</v>
      </c>
    </row>
    <row r="29" spans="1:73" ht="15" customHeight="1">
      <c r="A29" s="11" t="s">
        <v>105</v>
      </c>
      <c r="B29" s="11">
        <v>1502</v>
      </c>
      <c r="C29" s="11"/>
      <c r="D29" s="49" t="s">
        <v>22</v>
      </c>
      <c r="E29" s="47">
        <v>4</v>
      </c>
      <c r="F29" s="47">
        <v>0</v>
      </c>
      <c r="G29" s="47">
        <v>4</v>
      </c>
      <c r="H29" s="47">
        <v>0</v>
      </c>
      <c r="I29" s="47">
        <v>0</v>
      </c>
      <c r="J29" s="47">
        <v>0</v>
      </c>
      <c r="K29" s="47" t="s">
        <v>41</v>
      </c>
      <c r="L29" s="48">
        <v>0</v>
      </c>
      <c r="M29" s="48"/>
      <c r="N29" s="50" t="s">
        <v>23</v>
      </c>
      <c r="O29" s="11" t="s">
        <v>10</v>
      </c>
      <c r="P29" s="11" t="s">
        <v>32</v>
      </c>
      <c r="Q29" s="11" t="s">
        <v>33</v>
      </c>
      <c r="R29" s="11" t="s">
        <v>25</v>
      </c>
      <c r="S29" s="11" t="s">
        <v>34</v>
      </c>
      <c r="T29" s="11"/>
      <c r="U29" s="11"/>
      <c r="V29" s="11"/>
      <c r="W29" s="45">
        <v>0</v>
      </c>
      <c r="X29" s="45">
        <v>0</v>
      </c>
      <c r="Y29" s="45">
        <v>5</v>
      </c>
      <c r="Z29" s="45"/>
      <c r="AA29" s="184" t="s">
        <v>52</v>
      </c>
      <c r="AB29" s="11" t="s">
        <v>333</v>
      </c>
      <c r="AC29" s="60">
        <f t="shared" si="0"/>
        <v>-0.5</v>
      </c>
      <c r="AD29" s="60">
        <f t="shared" si="1"/>
        <v>0</v>
      </c>
      <c r="AE29" s="61">
        <f t="shared" si="2"/>
        <v>-0.5</v>
      </c>
      <c r="AF29" s="61">
        <f>INDEX($BA$26:BF$44,MATCH(AE29,$AZ$26:$AZ$44,-1),MATCH(D29,$BA$25:$BF$25))</f>
        <v>0</v>
      </c>
      <c r="AG29" s="61">
        <v>1</v>
      </c>
      <c r="AH29" s="61">
        <v>1</v>
      </c>
      <c r="AI29" s="61">
        <v>1</v>
      </c>
      <c r="AJ29" s="61">
        <v>0.8</v>
      </c>
      <c r="AK29" s="61">
        <v>1</v>
      </c>
      <c r="AL29" s="61">
        <v>0.8</v>
      </c>
      <c r="AM29" s="61">
        <f t="shared" si="3"/>
        <v>35.200000000000003</v>
      </c>
      <c r="AN29" s="62">
        <f t="shared" si="4"/>
        <v>0</v>
      </c>
      <c r="AO29" s="62">
        <f t="shared" si="5"/>
        <v>0</v>
      </c>
      <c r="AP29" s="62">
        <f t="shared" si="6"/>
        <v>0</v>
      </c>
      <c r="AQ29" s="31"/>
      <c r="AS29" s="3">
        <v>5</v>
      </c>
      <c r="AT29" s="3">
        <v>5</v>
      </c>
      <c r="AU29" s="3">
        <v>0</v>
      </c>
      <c r="AV29" s="39">
        <v>560</v>
      </c>
      <c r="AW29" s="3">
        <v>5</v>
      </c>
      <c r="AX29" s="3">
        <v>2.5</v>
      </c>
      <c r="AY29" s="1"/>
      <c r="AZ29" s="42">
        <v>6.5</v>
      </c>
      <c r="BA29" s="35">
        <v>0</v>
      </c>
      <c r="BB29" s="35">
        <v>-0.5</v>
      </c>
      <c r="BC29" s="35">
        <v>-1</v>
      </c>
      <c r="BD29" s="35">
        <v>-1.5</v>
      </c>
      <c r="BE29" s="40">
        <v>-2</v>
      </c>
      <c r="BF29" s="35">
        <v>-4.5</v>
      </c>
      <c r="BG29" s="22"/>
      <c r="BJ29" s="30">
        <v>6</v>
      </c>
      <c r="BK29" s="26">
        <v>0</v>
      </c>
      <c r="BL29" s="26">
        <v>0</v>
      </c>
      <c r="BM29" s="26">
        <v>0</v>
      </c>
      <c r="BN29" s="26">
        <v>1</v>
      </c>
      <c r="BO29" s="26">
        <v>2</v>
      </c>
      <c r="BP29" s="26">
        <v>3</v>
      </c>
      <c r="BQ29" s="26">
        <v>30</v>
      </c>
      <c r="BR29" s="26">
        <v>300</v>
      </c>
      <c r="BS29" s="26">
        <v>3000</v>
      </c>
      <c r="BT29" s="26">
        <v>30000</v>
      </c>
      <c r="BU29" s="26">
        <v>300000</v>
      </c>
    </row>
    <row r="30" spans="1:73" ht="15" customHeight="1">
      <c r="A30" s="11" t="s">
        <v>251</v>
      </c>
      <c r="B30" s="11">
        <v>1717</v>
      </c>
      <c r="C30" s="11"/>
      <c r="D30" s="49" t="s">
        <v>17</v>
      </c>
      <c r="E30" s="47">
        <v>6</v>
      </c>
      <c r="F30" s="47">
        <v>4</v>
      </c>
      <c r="G30" s="47">
        <v>8</v>
      </c>
      <c r="H30" s="47">
        <v>1</v>
      </c>
      <c r="I30" s="47">
        <v>1</v>
      </c>
      <c r="J30" s="47">
        <v>3</v>
      </c>
      <c r="K30" s="47" t="s">
        <v>41</v>
      </c>
      <c r="L30" s="48">
        <v>0</v>
      </c>
      <c r="M30" s="48"/>
      <c r="N30" s="50"/>
      <c r="O30" s="11" t="s">
        <v>33</v>
      </c>
      <c r="P30" s="11" t="s">
        <v>25</v>
      </c>
      <c r="Q30" s="11"/>
      <c r="R30" s="11"/>
      <c r="S30" s="11"/>
      <c r="T30" s="11"/>
      <c r="U30" s="11"/>
      <c r="V30" s="11"/>
      <c r="W30" s="45">
        <v>3</v>
      </c>
      <c r="X30" s="45">
        <v>0</v>
      </c>
      <c r="Y30" s="45">
        <v>4</v>
      </c>
      <c r="Z30" s="45"/>
      <c r="AA30" s="184" t="s">
        <v>55</v>
      </c>
      <c r="AB30" s="11" t="s">
        <v>342</v>
      </c>
      <c r="AC30" s="60">
        <f t="shared" si="0"/>
        <v>-0.5</v>
      </c>
      <c r="AD30" s="60">
        <f t="shared" si="1"/>
        <v>0.5</v>
      </c>
      <c r="AE30" s="61">
        <f t="shared" si="2"/>
        <v>0</v>
      </c>
      <c r="AF30" s="61">
        <f>INDEX($BA$26:BF$44,MATCH(AE30,$AZ$26:$AZ$44,-1),MATCH(D30,$BA$25:$BF$25))</f>
        <v>0.5</v>
      </c>
      <c r="AG30" s="61">
        <v>1</v>
      </c>
      <c r="AH30" s="61">
        <v>1</v>
      </c>
      <c r="AI30" s="61">
        <v>1</v>
      </c>
      <c r="AJ30" s="61">
        <v>1</v>
      </c>
      <c r="AK30" s="61">
        <v>0.8</v>
      </c>
      <c r="AL30" s="61">
        <v>0.8</v>
      </c>
      <c r="AM30" s="61">
        <f t="shared" si="3"/>
        <v>35.200000000000003</v>
      </c>
      <c r="AN30" s="62">
        <f t="shared" si="4"/>
        <v>1056</v>
      </c>
      <c r="AO30" s="62">
        <f t="shared" si="5"/>
        <v>0</v>
      </c>
      <c r="AP30" s="62">
        <f t="shared" si="6"/>
        <v>0</v>
      </c>
      <c r="AQ30" s="31"/>
      <c r="AS30" s="3">
        <v>6</v>
      </c>
      <c r="AT30" s="3">
        <v>6</v>
      </c>
      <c r="AU30" s="3">
        <v>0.5</v>
      </c>
      <c r="AV30" s="39">
        <v>895</v>
      </c>
      <c r="AW30" s="3">
        <v>6</v>
      </c>
      <c r="AX30" s="3">
        <v>3</v>
      </c>
      <c r="AY30" s="1"/>
      <c r="AZ30" s="42">
        <v>6</v>
      </c>
      <c r="BA30" s="35">
        <v>0</v>
      </c>
      <c r="BB30" s="35">
        <v>-0.5</v>
      </c>
      <c r="BC30" s="35">
        <v>-1</v>
      </c>
      <c r="BD30" s="35">
        <v>-1.5</v>
      </c>
      <c r="BE30" s="40">
        <v>-2</v>
      </c>
      <c r="BF30" s="35">
        <v>-4.5</v>
      </c>
      <c r="BG30" s="22"/>
      <c r="BJ30" s="30">
        <v>7</v>
      </c>
      <c r="BK30" s="26">
        <v>0</v>
      </c>
      <c r="BL30" s="26">
        <v>0</v>
      </c>
      <c r="BM30" s="26">
        <v>0</v>
      </c>
      <c r="BN30" s="26">
        <v>0</v>
      </c>
      <c r="BO30" s="26">
        <v>1</v>
      </c>
      <c r="BP30" s="26">
        <v>2</v>
      </c>
      <c r="BQ30" s="26">
        <v>20</v>
      </c>
      <c r="BR30" s="26">
        <v>200</v>
      </c>
      <c r="BS30" s="26">
        <v>2000</v>
      </c>
      <c r="BT30" s="26">
        <v>20000</v>
      </c>
      <c r="BU30" s="26">
        <v>200000</v>
      </c>
    </row>
    <row r="31" spans="1:73" ht="15" customHeight="1">
      <c r="A31" s="11" t="s">
        <v>391</v>
      </c>
      <c r="B31" s="11">
        <v>2138</v>
      </c>
      <c r="C31" s="11"/>
      <c r="D31" s="49" t="s">
        <v>22</v>
      </c>
      <c r="E31" s="47">
        <v>2</v>
      </c>
      <c r="F31" s="47">
        <v>4</v>
      </c>
      <c r="G31" s="47">
        <v>0</v>
      </c>
      <c r="H31" s="47">
        <v>0</v>
      </c>
      <c r="I31" s="47">
        <v>0</v>
      </c>
      <c r="J31" s="47">
        <v>0</v>
      </c>
      <c r="K31" s="47" t="s">
        <v>41</v>
      </c>
      <c r="L31" s="48">
        <v>0</v>
      </c>
      <c r="M31" s="48"/>
      <c r="N31" s="50"/>
      <c r="O31" s="11" t="s">
        <v>10</v>
      </c>
      <c r="P31" s="11" t="s">
        <v>35</v>
      </c>
      <c r="Q31" s="11" t="s">
        <v>33</v>
      </c>
      <c r="R31" s="11" t="s">
        <v>25</v>
      </c>
      <c r="S31" s="59" t="s">
        <v>6</v>
      </c>
      <c r="T31" s="59"/>
      <c r="U31" s="11"/>
      <c r="V31" s="11"/>
      <c r="W31" s="45">
        <v>0</v>
      </c>
      <c r="X31" s="45">
        <v>2</v>
      </c>
      <c r="Y31" s="45">
        <v>1</v>
      </c>
      <c r="Z31" s="45"/>
      <c r="AA31" s="184" t="s">
        <v>10</v>
      </c>
      <c r="AB31" s="11" t="s">
        <v>350</v>
      </c>
      <c r="AC31" s="60">
        <f t="shared" si="0"/>
        <v>-0.5</v>
      </c>
      <c r="AD31" s="60">
        <f t="shared" si="1"/>
        <v>0</v>
      </c>
      <c r="AE31" s="61">
        <f t="shared" si="2"/>
        <v>-0.5</v>
      </c>
      <c r="AF31" s="61">
        <f>INDEX($BA$26:BF$44,MATCH(AE31,$AZ$26:$AZ$44,-1),MATCH(D31,$BA$25:$BF$25))</f>
        <v>0</v>
      </c>
      <c r="AG31" s="61">
        <v>1</v>
      </c>
      <c r="AH31" s="61">
        <v>1</v>
      </c>
      <c r="AI31" s="61">
        <v>1.2</v>
      </c>
      <c r="AJ31" s="61">
        <v>1</v>
      </c>
      <c r="AK31" s="61">
        <v>1</v>
      </c>
      <c r="AL31" s="61">
        <v>0.8</v>
      </c>
      <c r="AM31" s="61">
        <f t="shared" si="3"/>
        <v>52.800000000000004</v>
      </c>
      <c r="AN31" s="62">
        <f t="shared" si="4"/>
        <v>0</v>
      </c>
      <c r="AO31" s="62">
        <f t="shared" si="5"/>
        <v>0</v>
      </c>
      <c r="AP31" s="62">
        <f t="shared" si="6"/>
        <v>0</v>
      </c>
      <c r="AQ31" s="31"/>
      <c r="AS31" s="3">
        <v>7</v>
      </c>
      <c r="AT31" s="3">
        <v>7</v>
      </c>
      <c r="AU31" s="3">
        <v>0.5</v>
      </c>
      <c r="AV31" s="39">
        <v>1430</v>
      </c>
      <c r="AW31" s="3">
        <v>7</v>
      </c>
      <c r="AX31" s="3">
        <v>3.5</v>
      </c>
      <c r="AY31" s="1"/>
      <c r="AZ31" s="42">
        <v>5.5</v>
      </c>
      <c r="BA31" s="35">
        <v>0</v>
      </c>
      <c r="BB31" s="35">
        <v>0</v>
      </c>
      <c r="BC31" s="35">
        <v>-0.5</v>
      </c>
      <c r="BD31" s="35">
        <v>-1</v>
      </c>
      <c r="BE31" s="40">
        <v>-1.5</v>
      </c>
      <c r="BF31" s="35">
        <v>-4</v>
      </c>
      <c r="BG31" s="22"/>
      <c r="BJ31" s="30">
        <v>8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6">
        <v>1</v>
      </c>
      <c r="BQ31" s="26">
        <v>15</v>
      </c>
      <c r="BR31" s="26">
        <v>150</v>
      </c>
      <c r="BS31" s="26">
        <v>1500</v>
      </c>
      <c r="BT31" s="26">
        <v>15000</v>
      </c>
      <c r="BU31" s="26">
        <v>150000</v>
      </c>
    </row>
    <row r="32" spans="1:73" ht="15" customHeight="1">
      <c r="A32" s="11" t="s">
        <v>92</v>
      </c>
      <c r="B32" s="11">
        <v>1004</v>
      </c>
      <c r="C32" s="11"/>
      <c r="D32" s="49" t="s">
        <v>17</v>
      </c>
      <c r="E32" s="47">
        <v>9</v>
      </c>
      <c r="F32" s="47" t="s">
        <v>15</v>
      </c>
      <c r="G32" s="47">
        <v>6</v>
      </c>
      <c r="H32" s="47">
        <v>0</v>
      </c>
      <c r="I32" s="47">
        <v>1</v>
      </c>
      <c r="J32" s="47">
        <v>1</v>
      </c>
      <c r="K32" s="47" t="s">
        <v>41</v>
      </c>
      <c r="L32" s="48">
        <v>7</v>
      </c>
      <c r="M32" s="48"/>
      <c r="N32" s="50"/>
      <c r="O32" s="11" t="s">
        <v>21</v>
      </c>
      <c r="P32" s="11" t="s">
        <v>33</v>
      </c>
      <c r="Q32" s="11" t="s">
        <v>25</v>
      </c>
      <c r="R32" s="11"/>
      <c r="S32" s="11"/>
      <c r="T32" s="11"/>
      <c r="U32" s="11"/>
      <c r="V32" s="11"/>
      <c r="W32" s="45">
        <v>7</v>
      </c>
      <c r="X32" s="45">
        <v>2</v>
      </c>
      <c r="Y32" s="45">
        <v>4</v>
      </c>
      <c r="Z32" s="45"/>
      <c r="AA32" s="184" t="s">
        <v>52</v>
      </c>
      <c r="AB32" s="11" t="s">
        <v>333</v>
      </c>
      <c r="AC32" s="60">
        <f t="shared" si="0"/>
        <v>0.5</v>
      </c>
      <c r="AD32" s="60">
        <f t="shared" si="1"/>
        <v>0</v>
      </c>
      <c r="AE32" s="61">
        <f t="shared" si="2"/>
        <v>0.5</v>
      </c>
      <c r="AF32" s="61">
        <f>INDEX($BA$26:BF$44,MATCH(AE32,$AZ$26:$AZ$44,-1),MATCH(D32,$BA$25:$BF$25))</f>
        <v>0.5</v>
      </c>
      <c r="AG32" s="61">
        <v>1</v>
      </c>
      <c r="AH32" s="61">
        <v>1</v>
      </c>
      <c r="AI32" s="61">
        <v>1</v>
      </c>
      <c r="AJ32" s="61">
        <v>1</v>
      </c>
      <c r="AK32" s="61">
        <v>1</v>
      </c>
      <c r="AL32" s="61">
        <v>0.8</v>
      </c>
      <c r="AM32" s="61">
        <f t="shared" si="3"/>
        <v>1144</v>
      </c>
      <c r="AN32" s="62">
        <f t="shared" si="4"/>
        <v>8008</v>
      </c>
      <c r="AO32" s="62">
        <f t="shared" si="5"/>
        <v>0</v>
      </c>
      <c r="AP32" s="62">
        <f t="shared" si="6"/>
        <v>0</v>
      </c>
      <c r="AQ32" s="31"/>
      <c r="AS32" s="3">
        <v>8</v>
      </c>
      <c r="AT32" s="3">
        <v>8</v>
      </c>
      <c r="AU32" s="3">
        <v>0.5</v>
      </c>
      <c r="AV32" s="39">
        <v>2290</v>
      </c>
      <c r="AW32" s="3">
        <v>8</v>
      </c>
      <c r="AX32" s="3">
        <v>4</v>
      </c>
      <c r="AY32" s="1"/>
      <c r="AZ32" s="42">
        <v>5</v>
      </c>
      <c r="BA32" s="35">
        <v>0</v>
      </c>
      <c r="BB32" s="35">
        <v>0</v>
      </c>
      <c r="BC32" s="35">
        <v>-0.5</v>
      </c>
      <c r="BD32" s="35">
        <v>-1</v>
      </c>
      <c r="BE32" s="40">
        <v>-1.5</v>
      </c>
      <c r="BF32" s="35">
        <v>-4</v>
      </c>
      <c r="BG32" s="22"/>
      <c r="BJ32" s="30">
        <v>9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1</v>
      </c>
      <c r="BQ32" s="26">
        <v>12</v>
      </c>
      <c r="BR32" s="26">
        <v>120</v>
      </c>
      <c r="BS32" s="26">
        <v>1200</v>
      </c>
      <c r="BT32" s="26">
        <v>12000</v>
      </c>
      <c r="BU32" s="26">
        <v>120000</v>
      </c>
    </row>
    <row r="33" spans="1:73" ht="15" customHeight="1">
      <c r="A33" s="58" t="s">
        <v>379</v>
      </c>
      <c r="B33" s="58">
        <v>1731</v>
      </c>
      <c r="C33" s="58"/>
      <c r="D33" s="63" t="s">
        <v>22</v>
      </c>
      <c r="E33" s="64">
        <v>9</v>
      </c>
      <c r="F33" s="64">
        <v>6</v>
      </c>
      <c r="G33" s="64">
        <v>6</v>
      </c>
      <c r="H33" s="64">
        <v>0</v>
      </c>
      <c r="I33" s="64">
        <v>0</v>
      </c>
      <c r="J33" s="64">
        <v>0</v>
      </c>
      <c r="K33" s="64" t="s">
        <v>41</v>
      </c>
      <c r="L33" s="65">
        <v>0</v>
      </c>
      <c r="M33" s="65"/>
      <c r="N33" s="66"/>
      <c r="O33" s="58" t="s">
        <v>10</v>
      </c>
      <c r="P33" s="58" t="s">
        <v>33</v>
      </c>
      <c r="Q33" s="58" t="s">
        <v>25</v>
      </c>
      <c r="R33" s="58"/>
      <c r="S33" s="58"/>
      <c r="T33" s="58"/>
      <c r="U33" s="58"/>
      <c r="V33" s="58"/>
      <c r="W33" s="67">
        <v>0</v>
      </c>
      <c r="X33" s="67">
        <v>0</v>
      </c>
      <c r="Y33" s="67">
        <v>3</v>
      </c>
      <c r="Z33" s="67"/>
      <c r="AA33" s="185" t="s">
        <v>10</v>
      </c>
      <c r="AB33" s="58" t="s">
        <v>350</v>
      </c>
      <c r="AC33" s="60">
        <f t="shared" si="0"/>
        <v>-0.5</v>
      </c>
      <c r="AD33" s="60">
        <f t="shared" si="1"/>
        <v>0</v>
      </c>
      <c r="AE33" s="61">
        <f t="shared" si="2"/>
        <v>-0.5</v>
      </c>
      <c r="AF33" s="61">
        <f>INDEX($BA$26:BF$44,MATCH(AE33,$AZ$26:$AZ$44,-1),MATCH(D33,$BA$25:$BF$25))</f>
        <v>0</v>
      </c>
      <c r="AG33" s="61">
        <v>1</v>
      </c>
      <c r="AH33" s="61">
        <v>1</v>
      </c>
      <c r="AI33" s="61">
        <v>1</v>
      </c>
      <c r="AJ33" s="61">
        <v>0.8</v>
      </c>
      <c r="AK33" s="61">
        <v>1</v>
      </c>
      <c r="AL33" s="61">
        <v>0.8</v>
      </c>
      <c r="AM33" s="68">
        <f t="shared" si="3"/>
        <v>35.200000000000003</v>
      </c>
      <c r="AN33" s="69">
        <f t="shared" si="4"/>
        <v>0</v>
      </c>
      <c r="AO33" s="69">
        <f t="shared" si="5"/>
        <v>0</v>
      </c>
      <c r="AP33" s="69">
        <f t="shared" si="6"/>
        <v>0</v>
      </c>
      <c r="AQ33" s="31"/>
      <c r="AR33" s="18"/>
      <c r="AS33" s="3">
        <v>9</v>
      </c>
      <c r="AT33" s="3">
        <v>9</v>
      </c>
      <c r="AU33" s="3">
        <v>1</v>
      </c>
      <c r="AV33" s="39">
        <v>3660</v>
      </c>
      <c r="AW33" s="3">
        <v>9</v>
      </c>
      <c r="AX33" s="3">
        <v>4.5</v>
      </c>
      <c r="AY33" s="1"/>
      <c r="AZ33" s="42">
        <v>4.5</v>
      </c>
      <c r="BA33" s="35">
        <v>0.5</v>
      </c>
      <c r="BB33" s="35">
        <v>0</v>
      </c>
      <c r="BC33" s="35">
        <v>0</v>
      </c>
      <c r="BD33" s="35">
        <v>-0.5</v>
      </c>
      <c r="BE33" s="40">
        <v>-1</v>
      </c>
      <c r="BF33" s="37">
        <v>-3.5</v>
      </c>
      <c r="BG33" s="22"/>
      <c r="BJ33" s="30" t="s">
        <v>15</v>
      </c>
      <c r="BK33" s="26">
        <v>0</v>
      </c>
      <c r="BL33" s="26">
        <v>0</v>
      </c>
      <c r="BM33" s="26">
        <v>0</v>
      </c>
      <c r="BN33" s="26">
        <v>0</v>
      </c>
      <c r="BO33" s="26">
        <v>0</v>
      </c>
      <c r="BP33" s="26">
        <v>1</v>
      </c>
      <c r="BQ33" s="26">
        <v>10</v>
      </c>
      <c r="BR33" s="26">
        <v>100</v>
      </c>
      <c r="BS33" s="26">
        <v>1000</v>
      </c>
      <c r="BT33" s="26">
        <v>10000</v>
      </c>
      <c r="BU33" s="26">
        <v>100000</v>
      </c>
    </row>
    <row r="34" spans="1:73" ht="15" customHeight="1">
      <c r="A34" s="11" t="s">
        <v>215</v>
      </c>
      <c r="B34" s="11">
        <v>938</v>
      </c>
      <c r="C34" s="11"/>
      <c r="D34" s="49" t="s">
        <v>22</v>
      </c>
      <c r="E34" s="47">
        <v>5</v>
      </c>
      <c r="F34" s="47">
        <v>4</v>
      </c>
      <c r="G34" s="47">
        <v>8</v>
      </c>
      <c r="H34" s="47">
        <v>0</v>
      </c>
      <c r="I34" s="47">
        <v>0</v>
      </c>
      <c r="J34" s="47">
        <v>0</v>
      </c>
      <c r="K34" s="47" t="s">
        <v>41</v>
      </c>
      <c r="L34" s="48">
        <v>0</v>
      </c>
      <c r="M34" s="48"/>
      <c r="N34" s="50"/>
      <c r="O34" s="11" t="s">
        <v>10</v>
      </c>
      <c r="P34" s="11" t="s">
        <v>33</v>
      </c>
      <c r="Q34" s="11" t="s">
        <v>25</v>
      </c>
      <c r="R34" s="11"/>
      <c r="S34" s="11"/>
      <c r="T34" s="11"/>
      <c r="U34" s="11"/>
      <c r="V34" s="11"/>
      <c r="W34" s="45">
        <v>0</v>
      </c>
      <c r="X34" s="45">
        <v>1</v>
      </c>
      <c r="Y34" s="45">
        <v>4</v>
      </c>
      <c r="Z34" s="45"/>
      <c r="AA34" s="184" t="s">
        <v>10</v>
      </c>
      <c r="AB34" s="11" t="s">
        <v>349</v>
      </c>
      <c r="AC34" s="60">
        <f t="shared" si="0"/>
        <v>-0.5</v>
      </c>
      <c r="AD34" s="60">
        <f t="shared" si="1"/>
        <v>0</v>
      </c>
      <c r="AE34" s="61">
        <f t="shared" si="2"/>
        <v>-0.5</v>
      </c>
      <c r="AF34" s="61">
        <f>INDEX($BA$26:BF$44,MATCH(AE34,$AZ$26:$AZ$44,-1),MATCH(D34,$BA$25:$BF$25))</f>
        <v>0</v>
      </c>
      <c r="AG34" s="61">
        <v>1</v>
      </c>
      <c r="AH34" s="61">
        <v>1</v>
      </c>
      <c r="AI34" s="61">
        <v>1</v>
      </c>
      <c r="AJ34" s="61">
        <v>1</v>
      </c>
      <c r="AK34" s="61">
        <v>0.8</v>
      </c>
      <c r="AL34" s="61">
        <v>0.8</v>
      </c>
      <c r="AM34" s="61">
        <f t="shared" si="3"/>
        <v>35.200000000000003</v>
      </c>
      <c r="AN34" s="62">
        <f t="shared" si="4"/>
        <v>0</v>
      </c>
      <c r="AO34" s="62">
        <f t="shared" si="5"/>
        <v>0</v>
      </c>
      <c r="AP34" s="62">
        <f t="shared" si="6"/>
        <v>0</v>
      </c>
      <c r="AQ34" s="24"/>
      <c r="AR34" s="18"/>
      <c r="AS34" s="3" t="s">
        <v>15</v>
      </c>
      <c r="AT34" s="3">
        <v>10</v>
      </c>
      <c r="AU34" s="3">
        <v>1</v>
      </c>
      <c r="AV34" s="39">
        <v>5860</v>
      </c>
      <c r="AW34" s="3" t="s">
        <v>15</v>
      </c>
      <c r="AX34" s="3">
        <v>5</v>
      </c>
      <c r="AY34" s="1"/>
      <c r="AZ34" s="42">
        <v>4</v>
      </c>
      <c r="BA34" s="35">
        <v>0.5</v>
      </c>
      <c r="BB34" s="35">
        <v>0</v>
      </c>
      <c r="BC34" s="35">
        <v>0</v>
      </c>
      <c r="BD34" s="35">
        <v>-0.5</v>
      </c>
      <c r="BE34" s="40">
        <v>-1</v>
      </c>
      <c r="BF34" s="37">
        <v>-3.5</v>
      </c>
      <c r="BG34" s="22"/>
      <c r="BJ34" s="30" t="s">
        <v>18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7</v>
      </c>
      <c r="BR34" s="26">
        <v>70</v>
      </c>
      <c r="BS34" s="26">
        <v>700</v>
      </c>
      <c r="BT34" s="26">
        <v>7000</v>
      </c>
      <c r="BU34" s="26">
        <v>70000</v>
      </c>
    </row>
    <row r="35" spans="1:73" ht="15.75">
      <c r="A35" s="11" t="s">
        <v>212</v>
      </c>
      <c r="B35" s="11">
        <v>918</v>
      </c>
      <c r="C35" s="11"/>
      <c r="D35" s="49" t="s">
        <v>17</v>
      </c>
      <c r="E35" s="47">
        <v>5</v>
      </c>
      <c r="F35" s="47" t="s">
        <v>15</v>
      </c>
      <c r="G35" s="47">
        <v>4</v>
      </c>
      <c r="H35" s="47">
        <v>1</v>
      </c>
      <c r="I35" s="47">
        <v>6</v>
      </c>
      <c r="J35" s="47">
        <v>2</v>
      </c>
      <c r="K35" s="47" t="s">
        <v>41</v>
      </c>
      <c r="L35" s="48">
        <v>4</v>
      </c>
      <c r="M35" s="48"/>
      <c r="N35" s="50"/>
      <c r="O35" s="11" t="s">
        <v>21</v>
      </c>
      <c r="P35" s="11" t="s">
        <v>33</v>
      </c>
      <c r="Q35" s="11" t="s">
        <v>25</v>
      </c>
      <c r="R35" s="11"/>
      <c r="S35" s="11"/>
      <c r="T35" s="11"/>
      <c r="U35" s="11"/>
      <c r="V35" s="11"/>
      <c r="W35" s="45">
        <v>1</v>
      </c>
      <c r="X35" s="45">
        <v>0</v>
      </c>
      <c r="Y35" s="45">
        <v>3</v>
      </c>
      <c r="Z35" s="45"/>
      <c r="AA35" s="184" t="s">
        <v>54</v>
      </c>
      <c r="AB35" s="11" t="s">
        <v>341</v>
      </c>
      <c r="AC35" s="60">
        <f t="shared" si="0"/>
        <v>0</v>
      </c>
      <c r="AD35" s="60">
        <f t="shared" si="1"/>
        <v>0.5</v>
      </c>
      <c r="AE35" s="61">
        <f t="shared" si="2"/>
        <v>0.5</v>
      </c>
      <c r="AF35" s="61">
        <f>INDEX($BA$26:BF$44,MATCH(AE35,$AZ$26:$AZ$44,-1),MATCH(D35,$BA$25:$BF$25))</f>
        <v>0.5</v>
      </c>
      <c r="AG35" s="61">
        <v>1.6</v>
      </c>
      <c r="AH35" s="61">
        <v>1</v>
      </c>
      <c r="AI35" s="61">
        <v>1</v>
      </c>
      <c r="AJ35" s="61">
        <v>1</v>
      </c>
      <c r="AK35" s="61">
        <v>1</v>
      </c>
      <c r="AL35" s="61">
        <v>1</v>
      </c>
      <c r="AM35" s="61">
        <f t="shared" si="3"/>
        <v>560</v>
      </c>
      <c r="AN35" s="62">
        <f t="shared" si="4"/>
        <v>5600</v>
      </c>
      <c r="AO35" s="62">
        <f t="shared" si="5"/>
        <v>0</v>
      </c>
      <c r="AP35" s="62">
        <f t="shared" si="6"/>
        <v>0</v>
      </c>
      <c r="AQ35" s="24"/>
      <c r="AR35" s="19"/>
      <c r="AS35" s="3" t="s">
        <v>18</v>
      </c>
      <c r="AT35" s="3">
        <v>11</v>
      </c>
      <c r="AU35" s="3">
        <v>1</v>
      </c>
      <c r="AV35" s="39">
        <v>9375</v>
      </c>
      <c r="AW35" s="3" t="s">
        <v>18</v>
      </c>
      <c r="AX35" s="3">
        <v>5.5</v>
      </c>
      <c r="AY35" s="1"/>
      <c r="AZ35" s="42">
        <v>3.5</v>
      </c>
      <c r="BA35" s="35">
        <v>0.5</v>
      </c>
      <c r="BB35" s="35">
        <v>0.5</v>
      </c>
      <c r="BC35" s="35">
        <v>0</v>
      </c>
      <c r="BD35" s="35">
        <v>0</v>
      </c>
      <c r="BE35" s="40">
        <v>-0.5</v>
      </c>
      <c r="BF35" s="35">
        <v>-3</v>
      </c>
      <c r="BG35" s="22"/>
      <c r="BJ35" s="30" t="s">
        <v>14</v>
      </c>
      <c r="BK35" s="26">
        <v>0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5</v>
      </c>
      <c r="BR35" s="26">
        <v>50</v>
      </c>
      <c r="BS35" s="26">
        <v>500</v>
      </c>
      <c r="BT35" s="26">
        <v>5000</v>
      </c>
      <c r="BU35" s="26">
        <v>50000</v>
      </c>
    </row>
    <row r="36" spans="1:73" ht="15.75">
      <c r="A36" s="11" t="s">
        <v>368</v>
      </c>
      <c r="B36" s="11">
        <v>1033</v>
      </c>
      <c r="C36" s="11"/>
      <c r="D36" s="49" t="s">
        <v>22</v>
      </c>
      <c r="E36" s="47">
        <v>4</v>
      </c>
      <c r="F36" s="47">
        <v>2</v>
      </c>
      <c r="G36" s="47">
        <v>2</v>
      </c>
      <c r="H36" s="47">
        <v>0</v>
      </c>
      <c r="I36" s="47">
        <v>0</v>
      </c>
      <c r="J36" s="47">
        <v>0</v>
      </c>
      <c r="K36" s="47" t="s">
        <v>41</v>
      </c>
      <c r="L36" s="48">
        <v>0</v>
      </c>
      <c r="M36" s="48"/>
      <c r="N36" s="50"/>
      <c r="O36" s="11" t="s">
        <v>10</v>
      </c>
      <c r="P36" s="11" t="s">
        <v>33</v>
      </c>
      <c r="Q36" s="11" t="s">
        <v>25</v>
      </c>
      <c r="R36" s="11" t="s">
        <v>6</v>
      </c>
      <c r="S36" s="11"/>
      <c r="T36" s="11"/>
      <c r="U36" s="11"/>
      <c r="V36" s="11"/>
      <c r="W36" s="45">
        <v>2</v>
      </c>
      <c r="X36" s="45">
        <v>2</v>
      </c>
      <c r="Y36" s="45">
        <v>3</v>
      </c>
      <c r="Z36" s="45"/>
      <c r="AA36" s="184" t="s">
        <v>10</v>
      </c>
      <c r="AB36" s="11" t="s">
        <v>349</v>
      </c>
      <c r="AC36" s="60">
        <f t="shared" si="0"/>
        <v>-0.5</v>
      </c>
      <c r="AD36" s="60">
        <f t="shared" si="1"/>
        <v>0</v>
      </c>
      <c r="AE36" s="61">
        <f t="shared" si="2"/>
        <v>-0.5</v>
      </c>
      <c r="AF36" s="61">
        <f>INDEX($BA$26:BF$44,MATCH(AE36,$AZ$26:$AZ$44,-1),MATCH(D36,$BA$25:$BF$25))</f>
        <v>0</v>
      </c>
      <c r="AG36" s="61">
        <v>1</v>
      </c>
      <c r="AH36" s="61">
        <v>1</v>
      </c>
      <c r="AI36" s="61">
        <v>1</v>
      </c>
      <c r="AJ36" s="61">
        <v>1</v>
      </c>
      <c r="AK36" s="61">
        <v>1</v>
      </c>
      <c r="AL36" s="61">
        <v>0.8</v>
      </c>
      <c r="AM36" s="61">
        <f t="shared" si="3"/>
        <v>44</v>
      </c>
      <c r="AN36" s="62">
        <f t="shared" si="4"/>
        <v>88</v>
      </c>
      <c r="AO36" s="62">
        <f t="shared" si="5"/>
        <v>0</v>
      </c>
      <c r="AP36" s="62">
        <f t="shared" si="6"/>
        <v>0</v>
      </c>
      <c r="AQ36" s="28"/>
      <c r="AR36" s="19"/>
      <c r="AS36" s="3" t="s">
        <v>14</v>
      </c>
      <c r="AT36" s="3">
        <v>12</v>
      </c>
      <c r="AU36" s="3">
        <v>1.5</v>
      </c>
      <c r="AV36" s="39">
        <v>15000</v>
      </c>
      <c r="AW36" s="3" t="s">
        <v>14</v>
      </c>
      <c r="AX36" s="3">
        <v>6</v>
      </c>
      <c r="AY36" s="1"/>
      <c r="AZ36" s="42">
        <v>3</v>
      </c>
      <c r="BA36" s="35">
        <v>0.5</v>
      </c>
      <c r="BB36" s="35">
        <v>0.5</v>
      </c>
      <c r="BC36" s="35">
        <v>0</v>
      </c>
      <c r="BD36" s="35">
        <v>0</v>
      </c>
      <c r="BE36" s="40">
        <v>-0.5</v>
      </c>
      <c r="BF36" s="35">
        <v>-3</v>
      </c>
      <c r="BJ36" s="30" t="s">
        <v>16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5</v>
      </c>
      <c r="BR36" s="26">
        <v>50</v>
      </c>
      <c r="BS36" s="26">
        <v>500</v>
      </c>
      <c r="BT36" s="26">
        <v>5000</v>
      </c>
      <c r="BU36" s="26">
        <v>50000</v>
      </c>
    </row>
    <row r="37" spans="1:73" ht="15.75">
      <c r="A37" s="11" t="s">
        <v>217</v>
      </c>
      <c r="B37" s="11">
        <v>1018</v>
      </c>
      <c r="C37" s="11"/>
      <c r="D37" s="49" t="s">
        <v>17</v>
      </c>
      <c r="E37" s="47">
        <v>4</v>
      </c>
      <c r="F37" s="47">
        <v>3</v>
      </c>
      <c r="G37" s="47">
        <v>3</v>
      </c>
      <c r="H37" s="47">
        <v>1</v>
      </c>
      <c r="I37" s="47">
        <v>6</v>
      </c>
      <c r="J37" s="47">
        <v>9</v>
      </c>
      <c r="K37" s="47" t="s">
        <v>41</v>
      </c>
      <c r="L37" s="48">
        <v>8</v>
      </c>
      <c r="M37" s="48"/>
      <c r="N37" s="50" t="s">
        <v>23</v>
      </c>
      <c r="O37" s="11" t="s">
        <v>33</v>
      </c>
      <c r="P37" s="11" t="s">
        <v>25</v>
      </c>
      <c r="Q37" s="11" t="s">
        <v>6</v>
      </c>
      <c r="R37" s="11"/>
      <c r="S37" s="11"/>
      <c r="T37" s="11"/>
      <c r="U37" s="11"/>
      <c r="V37" s="11"/>
      <c r="W37" s="45">
        <v>5</v>
      </c>
      <c r="X37" s="45">
        <v>1</v>
      </c>
      <c r="Y37" s="45">
        <v>3</v>
      </c>
      <c r="Z37" s="45"/>
      <c r="AA37" s="184" t="s">
        <v>54</v>
      </c>
      <c r="AB37" s="11" t="s">
        <v>341</v>
      </c>
      <c r="AC37" s="60">
        <f t="shared" si="0"/>
        <v>0.5</v>
      </c>
      <c r="AD37" s="60">
        <f t="shared" si="1"/>
        <v>0.5</v>
      </c>
      <c r="AE37" s="61">
        <f t="shared" si="2"/>
        <v>1</v>
      </c>
      <c r="AF37" s="61">
        <f>INDEX($BA$26:BF$44,MATCH(AE37,$AZ$26:$AZ$44,-1),MATCH(D37,$BA$25:$BF$25))</f>
        <v>0</v>
      </c>
      <c r="AG37" s="61">
        <v>1</v>
      </c>
      <c r="AH37" s="61">
        <v>1</v>
      </c>
      <c r="AI37" s="61">
        <v>1</v>
      </c>
      <c r="AJ37" s="61">
        <v>1</v>
      </c>
      <c r="AK37" s="61">
        <v>1</v>
      </c>
      <c r="AL37" s="61">
        <v>0.8</v>
      </c>
      <c r="AM37" s="61">
        <f t="shared" si="3"/>
        <v>1832</v>
      </c>
      <c r="AN37" s="62">
        <f t="shared" si="4"/>
        <v>91600</v>
      </c>
      <c r="AO37" s="62">
        <f t="shared" si="5"/>
        <v>0</v>
      </c>
      <c r="AP37" s="62">
        <f t="shared" si="6"/>
        <v>0</v>
      </c>
      <c r="AQ37" s="31"/>
      <c r="AS37" s="3" t="s">
        <v>16</v>
      </c>
      <c r="AT37" s="3">
        <v>13</v>
      </c>
      <c r="AU37" s="3">
        <v>1.5</v>
      </c>
      <c r="AV37" s="39">
        <v>24400</v>
      </c>
      <c r="AW37" s="1"/>
      <c r="AX37" s="1"/>
      <c r="AY37" s="1"/>
      <c r="AZ37" s="42">
        <v>2.5</v>
      </c>
      <c r="BA37" s="35">
        <v>1</v>
      </c>
      <c r="BB37" s="35">
        <v>0.5</v>
      </c>
      <c r="BC37" s="35">
        <v>0.5</v>
      </c>
      <c r="BD37" s="35">
        <v>0</v>
      </c>
      <c r="BE37" s="40">
        <v>0</v>
      </c>
      <c r="BF37" s="37">
        <v>-2.5</v>
      </c>
      <c r="BJ37" s="30" t="s">
        <v>17</v>
      </c>
      <c r="BK37" s="26">
        <v>0</v>
      </c>
      <c r="BL37" s="26">
        <v>0</v>
      </c>
      <c r="BM37" s="26">
        <v>0</v>
      </c>
      <c r="BN37" s="26">
        <v>0</v>
      </c>
      <c r="BO37" s="26">
        <v>0</v>
      </c>
      <c r="BP37" s="26">
        <v>0</v>
      </c>
      <c r="BQ37" s="26">
        <v>7</v>
      </c>
      <c r="BR37" s="26">
        <v>70</v>
      </c>
      <c r="BS37" s="26">
        <v>700</v>
      </c>
      <c r="BT37" s="26">
        <v>7000</v>
      </c>
      <c r="BU37" s="26">
        <v>70000</v>
      </c>
    </row>
    <row r="38" spans="1:73" ht="15.75">
      <c r="A38" s="58" t="s">
        <v>297</v>
      </c>
      <c r="B38" s="58">
        <v>2724</v>
      </c>
      <c r="C38" s="58"/>
      <c r="D38" s="63" t="s">
        <v>15</v>
      </c>
      <c r="E38" s="64">
        <v>5</v>
      </c>
      <c r="F38" s="64">
        <v>8</v>
      </c>
      <c r="G38" s="64">
        <v>4</v>
      </c>
      <c r="H38" s="64">
        <v>8</v>
      </c>
      <c r="I38" s="64">
        <v>4</v>
      </c>
      <c r="J38" s="64">
        <v>9</v>
      </c>
      <c r="K38" s="64" t="s">
        <v>41</v>
      </c>
      <c r="L38" s="65" t="s">
        <v>16</v>
      </c>
      <c r="M38" s="65"/>
      <c r="N38" s="66" t="s">
        <v>15</v>
      </c>
      <c r="O38" s="58" t="s">
        <v>28</v>
      </c>
      <c r="P38" s="58" t="s">
        <v>44</v>
      </c>
      <c r="Q38" s="58"/>
      <c r="R38" s="58"/>
      <c r="S38" s="70"/>
      <c r="T38" s="70"/>
      <c r="U38" s="58" t="s">
        <v>15</v>
      </c>
      <c r="V38" s="58"/>
      <c r="W38" s="67">
        <v>4</v>
      </c>
      <c r="X38" s="67">
        <v>0</v>
      </c>
      <c r="Y38" s="67">
        <v>0</v>
      </c>
      <c r="Z38" s="67"/>
      <c r="AA38" s="185" t="s">
        <v>367</v>
      </c>
      <c r="AB38" s="58" t="s">
        <v>404</v>
      </c>
      <c r="AC38" s="60">
        <f t="shared" si="0"/>
        <v>1.5</v>
      </c>
      <c r="AD38" s="60">
        <f t="shared" si="1"/>
        <v>4</v>
      </c>
      <c r="AE38" s="61">
        <f t="shared" si="2"/>
        <v>5.5</v>
      </c>
      <c r="AF38" s="61">
        <f>INDEX($BA$26:BF$44,MATCH(AE38,$AZ$26:$AZ$44,-1),MATCH(D38,$BA$25:$BF$25))</f>
        <v>0</v>
      </c>
      <c r="AG38" s="61">
        <v>1</v>
      </c>
      <c r="AH38" s="61">
        <v>1</v>
      </c>
      <c r="AI38" s="61">
        <v>1</v>
      </c>
      <c r="AJ38" s="61">
        <v>1</v>
      </c>
      <c r="AK38" s="61">
        <v>1</v>
      </c>
      <c r="AL38" s="61">
        <v>0.8</v>
      </c>
      <c r="AM38" s="68">
        <f t="shared" si="3"/>
        <v>19520</v>
      </c>
      <c r="AN38" s="69">
        <f t="shared" si="4"/>
        <v>7808000000000</v>
      </c>
      <c r="AO38" s="69">
        <f t="shared" si="5"/>
        <v>500</v>
      </c>
      <c r="AP38" s="69">
        <f t="shared" si="6"/>
        <v>2000</v>
      </c>
      <c r="AQ38" s="31"/>
      <c r="AR38" s="18"/>
      <c r="AS38" s="3"/>
      <c r="AT38" s="3"/>
      <c r="AU38" s="3"/>
      <c r="AV38" s="39"/>
      <c r="AW38" s="1"/>
      <c r="AX38" s="1"/>
      <c r="AY38" s="1"/>
      <c r="AZ38" s="42">
        <v>2</v>
      </c>
      <c r="BA38" s="35">
        <v>1</v>
      </c>
      <c r="BB38" s="35">
        <v>0.5</v>
      </c>
      <c r="BC38" s="35">
        <v>0.5</v>
      </c>
      <c r="BD38" s="35">
        <v>0</v>
      </c>
      <c r="BE38" s="40">
        <v>0</v>
      </c>
      <c r="BF38" s="37">
        <v>-2.5</v>
      </c>
      <c r="BJ38" s="30" t="s">
        <v>26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5</v>
      </c>
      <c r="BR38" s="26">
        <v>50</v>
      </c>
      <c r="BS38" s="26">
        <v>500</v>
      </c>
      <c r="BT38" s="26">
        <v>5000</v>
      </c>
      <c r="BU38" s="26">
        <v>50000</v>
      </c>
    </row>
    <row r="39" spans="1:73" ht="15.75">
      <c r="A39" s="11" t="s">
        <v>186</v>
      </c>
      <c r="B39" s="11">
        <v>235</v>
      </c>
      <c r="C39" s="11"/>
      <c r="D39" s="49" t="s">
        <v>22</v>
      </c>
      <c r="E39" s="47">
        <v>6</v>
      </c>
      <c r="F39" s="47">
        <v>4</v>
      </c>
      <c r="G39" s="47" t="s">
        <v>15</v>
      </c>
      <c r="H39" s="47">
        <v>0</v>
      </c>
      <c r="I39" s="47">
        <v>0</v>
      </c>
      <c r="J39" s="47">
        <v>0</v>
      </c>
      <c r="K39" s="47" t="s">
        <v>41</v>
      </c>
      <c r="L39" s="48">
        <v>0</v>
      </c>
      <c r="M39" s="48"/>
      <c r="N39" s="50"/>
      <c r="O39" s="11" t="s">
        <v>10</v>
      </c>
      <c r="P39" s="11" t="s">
        <v>33</v>
      </c>
      <c r="Q39" s="11" t="s">
        <v>25</v>
      </c>
      <c r="R39" s="11" t="s">
        <v>30</v>
      </c>
      <c r="S39" s="11"/>
      <c r="T39" s="11"/>
      <c r="U39" s="11"/>
      <c r="V39" s="11"/>
      <c r="W39" s="45">
        <v>0</v>
      </c>
      <c r="X39" s="45">
        <v>2</v>
      </c>
      <c r="Y39" s="45">
        <v>4</v>
      </c>
      <c r="Z39" s="45"/>
      <c r="AA39" s="184" t="s">
        <v>10</v>
      </c>
      <c r="AB39" s="11" t="s">
        <v>348</v>
      </c>
      <c r="AC39" s="60">
        <f t="shared" si="0"/>
        <v>-0.5</v>
      </c>
      <c r="AD39" s="60">
        <f t="shared" si="1"/>
        <v>0</v>
      </c>
      <c r="AE39" s="61">
        <f t="shared" si="2"/>
        <v>-0.5</v>
      </c>
      <c r="AF39" s="61">
        <f>INDEX($BA$26:BF$44,MATCH(AE39,$AZ$26:$AZ$44,-1),MATCH(D39,$BA$25:$BF$25))</f>
        <v>0</v>
      </c>
      <c r="AG39" s="61">
        <v>1</v>
      </c>
      <c r="AH39" s="61">
        <v>1</v>
      </c>
      <c r="AI39" s="61">
        <v>1</v>
      </c>
      <c r="AJ39" s="61">
        <v>1</v>
      </c>
      <c r="AK39" s="61">
        <v>1</v>
      </c>
      <c r="AL39" s="61">
        <v>0.8</v>
      </c>
      <c r="AM39" s="61">
        <f t="shared" si="3"/>
        <v>44</v>
      </c>
      <c r="AN39" s="62">
        <f t="shared" si="4"/>
        <v>0</v>
      </c>
      <c r="AO39" s="62">
        <f t="shared" si="5"/>
        <v>0</v>
      </c>
      <c r="AP39" s="62">
        <f t="shared" si="6"/>
        <v>0</v>
      </c>
      <c r="AQ39" s="31"/>
      <c r="AR39" s="18"/>
      <c r="AS39" s="3"/>
      <c r="AT39" s="3"/>
      <c r="AU39" s="3"/>
      <c r="AV39" s="39"/>
      <c r="AW39" s="1"/>
      <c r="AX39" s="1"/>
      <c r="AY39" s="1"/>
      <c r="AZ39" s="42">
        <v>1.5</v>
      </c>
      <c r="BA39" s="35">
        <v>1</v>
      </c>
      <c r="BB39" s="35">
        <v>1</v>
      </c>
      <c r="BC39" s="35">
        <v>0.5</v>
      </c>
      <c r="BD39" s="35">
        <v>0.5</v>
      </c>
      <c r="BE39" s="40">
        <v>0</v>
      </c>
      <c r="BF39" s="37">
        <v>0</v>
      </c>
      <c r="BJ39" s="30" t="s">
        <v>40</v>
      </c>
      <c r="BK39" s="26">
        <v>0</v>
      </c>
      <c r="BL39" s="26">
        <v>0</v>
      </c>
      <c r="BM39" s="26">
        <v>0</v>
      </c>
      <c r="BN39" s="26">
        <v>0</v>
      </c>
      <c r="BO39" s="26">
        <v>0</v>
      </c>
      <c r="BP39" s="26">
        <v>0</v>
      </c>
      <c r="BQ39" s="26">
        <v>5</v>
      </c>
      <c r="BR39" s="26">
        <v>50</v>
      </c>
      <c r="BS39" s="26">
        <v>500</v>
      </c>
      <c r="BT39" s="26">
        <v>5000</v>
      </c>
      <c r="BU39" s="26">
        <v>50000</v>
      </c>
    </row>
    <row r="40" spans="1:73" ht="15" customHeight="1">
      <c r="A40" s="11" t="s">
        <v>179</v>
      </c>
      <c r="B40" s="11">
        <v>3208</v>
      </c>
      <c r="C40" s="11"/>
      <c r="D40" s="49" t="s">
        <v>22</v>
      </c>
      <c r="E40" s="47">
        <v>2</v>
      </c>
      <c r="F40" s="47">
        <v>2</v>
      </c>
      <c r="G40" s="47">
        <v>0</v>
      </c>
      <c r="H40" s="47">
        <v>0</v>
      </c>
      <c r="I40" s="47">
        <v>0</v>
      </c>
      <c r="J40" s="47">
        <v>0</v>
      </c>
      <c r="K40" s="47" t="s">
        <v>41</v>
      </c>
      <c r="L40" s="48">
        <v>0</v>
      </c>
      <c r="M40" s="48"/>
      <c r="N40" s="50"/>
      <c r="O40" s="11" t="s">
        <v>10</v>
      </c>
      <c r="P40" s="11" t="s">
        <v>35</v>
      </c>
      <c r="Q40" s="11" t="s">
        <v>33</v>
      </c>
      <c r="R40" s="11" t="s">
        <v>25</v>
      </c>
      <c r="S40" s="11" t="s">
        <v>6</v>
      </c>
      <c r="T40" s="11"/>
      <c r="U40" s="11"/>
      <c r="V40" s="11"/>
      <c r="W40" s="45">
        <v>0</v>
      </c>
      <c r="X40" s="45">
        <v>1</v>
      </c>
      <c r="Y40" s="45">
        <v>4</v>
      </c>
      <c r="Z40" s="45"/>
      <c r="AA40" s="184" t="s">
        <v>10</v>
      </c>
      <c r="AB40" s="11" t="s">
        <v>335</v>
      </c>
      <c r="AC40" s="60">
        <f t="shared" si="0"/>
        <v>-0.5</v>
      </c>
      <c r="AD40" s="60">
        <f t="shared" si="1"/>
        <v>0</v>
      </c>
      <c r="AE40" s="61">
        <f t="shared" si="2"/>
        <v>-0.5</v>
      </c>
      <c r="AF40" s="61">
        <f>INDEX($BA$26:BF$44,MATCH(AE40,$AZ$26:$AZ$44,-1),MATCH(D40,$BA$25:$BF$25))</f>
        <v>0</v>
      </c>
      <c r="AG40" s="61">
        <v>1</v>
      </c>
      <c r="AH40" s="61">
        <v>1</v>
      </c>
      <c r="AI40" s="61">
        <v>1</v>
      </c>
      <c r="AJ40" s="61">
        <v>1</v>
      </c>
      <c r="AK40" s="61">
        <v>0.8</v>
      </c>
      <c r="AL40" s="61">
        <v>0.8</v>
      </c>
      <c r="AM40" s="61">
        <f t="shared" si="3"/>
        <v>35.200000000000003</v>
      </c>
      <c r="AN40" s="62">
        <f t="shared" si="4"/>
        <v>0</v>
      </c>
      <c r="AO40" s="62">
        <f t="shared" si="5"/>
        <v>0</v>
      </c>
      <c r="AP40" s="62">
        <f t="shared" si="6"/>
        <v>0</v>
      </c>
      <c r="AQ40" s="31"/>
      <c r="AR40" s="18"/>
      <c r="AS40" s="3"/>
      <c r="AT40" s="3"/>
      <c r="AU40" s="3"/>
      <c r="AV40" s="39"/>
      <c r="AW40" s="1"/>
      <c r="AX40" s="1"/>
      <c r="AY40" s="1"/>
      <c r="AZ40" s="42">
        <v>1</v>
      </c>
      <c r="BA40" s="35">
        <v>1</v>
      </c>
      <c r="BB40" s="35">
        <v>1</v>
      </c>
      <c r="BC40" s="35">
        <v>0.5</v>
      </c>
      <c r="BD40" s="35">
        <v>0.5</v>
      </c>
      <c r="BE40" s="40">
        <v>0</v>
      </c>
      <c r="BF40" s="37">
        <v>0</v>
      </c>
    </row>
    <row r="41" spans="1:73" ht="15" customHeight="1">
      <c r="A41" s="57" t="s">
        <v>300</v>
      </c>
      <c r="B41" s="57">
        <v>2731</v>
      </c>
      <c r="C41" s="57"/>
      <c r="D41" s="71" t="s">
        <v>22</v>
      </c>
      <c r="E41" s="72">
        <v>5</v>
      </c>
      <c r="F41" s="72">
        <v>5</v>
      </c>
      <c r="G41" s="72">
        <v>8</v>
      </c>
      <c r="H41" s="72">
        <v>0</v>
      </c>
      <c r="I41" s="72">
        <v>0</v>
      </c>
      <c r="J41" s="72">
        <v>0</v>
      </c>
      <c r="K41" s="72" t="s">
        <v>41</v>
      </c>
      <c r="L41" s="73">
        <v>0</v>
      </c>
      <c r="M41" s="73"/>
      <c r="N41" s="74"/>
      <c r="O41" s="57" t="s">
        <v>10</v>
      </c>
      <c r="P41" s="57" t="s">
        <v>33</v>
      </c>
      <c r="Q41" s="57" t="s">
        <v>25</v>
      </c>
      <c r="R41" s="57"/>
      <c r="S41" s="57"/>
      <c r="T41" s="57"/>
      <c r="U41" s="57"/>
      <c r="V41" s="57"/>
      <c r="W41" s="75">
        <v>0</v>
      </c>
      <c r="X41" s="75">
        <v>0</v>
      </c>
      <c r="Y41" s="75">
        <v>4</v>
      </c>
      <c r="Z41" s="75"/>
      <c r="AA41" s="187" t="s">
        <v>10</v>
      </c>
      <c r="AB41" s="57" t="s">
        <v>351</v>
      </c>
      <c r="AC41" s="60">
        <f t="shared" si="0"/>
        <v>-0.5</v>
      </c>
      <c r="AD41" s="60">
        <f t="shared" si="1"/>
        <v>0</v>
      </c>
      <c r="AE41" s="61">
        <f t="shared" si="2"/>
        <v>-0.5</v>
      </c>
      <c r="AF41" s="61">
        <f>INDEX($BA$26:BF$44,MATCH(AE41,$AZ$26:$AZ$44,-1),MATCH(D41,$BA$25:$BF$25))</f>
        <v>0</v>
      </c>
      <c r="AG41" s="61">
        <v>1</v>
      </c>
      <c r="AH41" s="61">
        <v>1</v>
      </c>
      <c r="AI41" s="61">
        <v>1</v>
      </c>
      <c r="AJ41" s="61">
        <v>1</v>
      </c>
      <c r="AK41" s="61">
        <v>0.8</v>
      </c>
      <c r="AL41" s="61">
        <v>0.8</v>
      </c>
      <c r="AM41" s="76">
        <f t="shared" si="3"/>
        <v>35.200000000000003</v>
      </c>
      <c r="AN41" s="77">
        <f t="shared" si="4"/>
        <v>0</v>
      </c>
      <c r="AO41" s="77">
        <f t="shared" si="5"/>
        <v>0</v>
      </c>
      <c r="AP41" s="77">
        <f t="shared" si="6"/>
        <v>0</v>
      </c>
      <c r="AQ41" s="28"/>
      <c r="AR41" s="21"/>
      <c r="AS41" s="31"/>
      <c r="AT41" s="18"/>
      <c r="AU41" s="18"/>
      <c r="AV41" s="18"/>
      <c r="AZ41" s="42">
        <v>0.5</v>
      </c>
      <c r="BA41" s="35">
        <v>1.5</v>
      </c>
      <c r="BB41" s="35">
        <v>1</v>
      </c>
      <c r="BC41" s="35">
        <v>1</v>
      </c>
      <c r="BD41" s="35">
        <v>0.5</v>
      </c>
      <c r="BE41" s="36">
        <v>0.5</v>
      </c>
      <c r="BF41" s="37">
        <v>0</v>
      </c>
    </row>
    <row r="42" spans="1:73" ht="15" customHeight="1">
      <c r="A42" s="58" t="s">
        <v>365</v>
      </c>
      <c r="B42" s="58">
        <v>933</v>
      </c>
      <c r="C42" s="58"/>
      <c r="D42" s="63" t="s">
        <v>22</v>
      </c>
      <c r="E42" s="64">
        <v>8</v>
      </c>
      <c r="F42" s="64">
        <v>8</v>
      </c>
      <c r="G42" s="64">
        <v>6</v>
      </c>
      <c r="H42" s="64">
        <v>0</v>
      </c>
      <c r="I42" s="64">
        <v>0</v>
      </c>
      <c r="J42" s="64">
        <v>0</v>
      </c>
      <c r="K42" s="64" t="s">
        <v>41</v>
      </c>
      <c r="L42" s="65">
        <v>0</v>
      </c>
      <c r="M42" s="65"/>
      <c r="N42" s="66"/>
      <c r="O42" s="58" t="s">
        <v>10</v>
      </c>
      <c r="P42" s="58" t="s">
        <v>33</v>
      </c>
      <c r="Q42" s="58" t="s">
        <v>25</v>
      </c>
      <c r="R42" s="58"/>
      <c r="S42" s="70"/>
      <c r="T42" s="70"/>
      <c r="U42" s="58"/>
      <c r="V42" s="58"/>
      <c r="W42" s="67">
        <v>0</v>
      </c>
      <c r="X42" s="67">
        <v>0</v>
      </c>
      <c r="Y42" s="67">
        <v>2</v>
      </c>
      <c r="Z42" s="67"/>
      <c r="AA42" s="185" t="s">
        <v>10</v>
      </c>
      <c r="AB42" s="58" t="s">
        <v>349</v>
      </c>
      <c r="AC42" s="60">
        <f t="shared" si="0"/>
        <v>-0.5</v>
      </c>
      <c r="AD42" s="60">
        <f t="shared" si="1"/>
        <v>0</v>
      </c>
      <c r="AE42" s="61">
        <f t="shared" si="2"/>
        <v>-0.5</v>
      </c>
      <c r="AF42" s="61">
        <f>INDEX($BA$26:BF$44,MATCH(AE42,$AZ$26:$AZ$44,-1),MATCH(D42,$BA$25:$BF$25))</f>
        <v>0</v>
      </c>
      <c r="AG42" s="61">
        <v>1</v>
      </c>
      <c r="AH42" s="61">
        <v>1</v>
      </c>
      <c r="AI42" s="61">
        <v>1</v>
      </c>
      <c r="AJ42" s="61">
        <v>1</v>
      </c>
      <c r="AK42" s="61">
        <v>1</v>
      </c>
      <c r="AL42" s="61">
        <v>0.8</v>
      </c>
      <c r="AM42" s="68">
        <f t="shared" si="3"/>
        <v>44</v>
      </c>
      <c r="AN42" s="69">
        <f t="shared" si="4"/>
        <v>0</v>
      </c>
      <c r="AO42" s="69">
        <f t="shared" si="5"/>
        <v>0</v>
      </c>
      <c r="AP42" s="69">
        <f t="shared" si="6"/>
        <v>0</v>
      </c>
      <c r="AQ42" s="31"/>
      <c r="AR42" s="18"/>
      <c r="AS42" s="38"/>
      <c r="AT42" s="18"/>
      <c r="AU42" s="18"/>
      <c r="AV42" s="18"/>
      <c r="AZ42" s="42">
        <v>0</v>
      </c>
      <c r="BA42" s="35">
        <v>1.5</v>
      </c>
      <c r="BB42" s="35">
        <v>1</v>
      </c>
      <c r="BC42" s="35">
        <v>1</v>
      </c>
      <c r="BD42" s="35">
        <v>0.5</v>
      </c>
      <c r="BE42" s="36">
        <v>0.5</v>
      </c>
      <c r="BF42" s="37">
        <v>0</v>
      </c>
    </row>
    <row r="43" spans="1:73" ht="15" customHeight="1">
      <c r="A43" s="11" t="s">
        <v>301</v>
      </c>
      <c r="B43" s="11">
        <v>2733</v>
      </c>
      <c r="C43" s="11"/>
      <c r="D43" s="49" t="s">
        <v>22</v>
      </c>
      <c r="E43" s="47">
        <v>6</v>
      </c>
      <c r="F43" s="47">
        <v>4</v>
      </c>
      <c r="G43" s="47">
        <v>2</v>
      </c>
      <c r="H43" s="47">
        <v>0</v>
      </c>
      <c r="I43" s="47">
        <v>0</v>
      </c>
      <c r="J43" s="47">
        <v>0</v>
      </c>
      <c r="K43" s="47" t="s">
        <v>41</v>
      </c>
      <c r="L43" s="48">
        <v>0</v>
      </c>
      <c r="M43" s="48"/>
      <c r="N43" s="50"/>
      <c r="O43" s="11" t="s">
        <v>10</v>
      </c>
      <c r="P43" s="11" t="s">
        <v>33</v>
      </c>
      <c r="Q43" s="11" t="s">
        <v>25</v>
      </c>
      <c r="R43" s="11" t="s">
        <v>6</v>
      </c>
      <c r="S43" s="11"/>
      <c r="T43" s="11"/>
      <c r="U43" s="11"/>
      <c r="V43" s="11"/>
      <c r="W43" s="45">
        <v>0</v>
      </c>
      <c r="X43" s="45">
        <v>1</v>
      </c>
      <c r="Y43" s="45">
        <v>4</v>
      </c>
      <c r="Z43" s="45"/>
      <c r="AA43" s="184" t="s">
        <v>10</v>
      </c>
      <c r="AB43" s="11" t="s">
        <v>351</v>
      </c>
      <c r="AC43" s="60">
        <f t="shared" si="0"/>
        <v>-0.5</v>
      </c>
      <c r="AD43" s="60">
        <f t="shared" si="1"/>
        <v>0</v>
      </c>
      <c r="AE43" s="61">
        <f t="shared" si="2"/>
        <v>-0.5</v>
      </c>
      <c r="AF43" s="61">
        <f>INDEX($BA$26:BF$44,MATCH(AE43,$AZ$26:$AZ$44,-1),MATCH(D43,$BA$25:$BF$25))</f>
        <v>0</v>
      </c>
      <c r="AG43" s="61">
        <v>1</v>
      </c>
      <c r="AH43" s="61">
        <v>1</v>
      </c>
      <c r="AI43" s="61">
        <v>1</v>
      </c>
      <c r="AJ43" s="61">
        <v>1</v>
      </c>
      <c r="AK43" s="61">
        <v>0.8</v>
      </c>
      <c r="AL43" s="61">
        <v>0.8</v>
      </c>
      <c r="AM43" s="61">
        <f t="shared" si="3"/>
        <v>35.200000000000003</v>
      </c>
      <c r="AN43" s="62">
        <f t="shared" si="4"/>
        <v>0</v>
      </c>
      <c r="AO43" s="62">
        <f t="shared" si="5"/>
        <v>0</v>
      </c>
      <c r="AP43" s="62">
        <f t="shared" si="6"/>
        <v>0</v>
      </c>
      <c r="AQ43" s="24"/>
      <c r="AR43" s="18"/>
      <c r="AT43" s="18"/>
      <c r="AU43" s="18"/>
      <c r="AV43" s="18"/>
      <c r="AZ43" s="42">
        <v>-0.5</v>
      </c>
      <c r="BA43" s="35">
        <v>1.5</v>
      </c>
      <c r="BB43" s="35">
        <v>1</v>
      </c>
      <c r="BC43" s="35">
        <v>1</v>
      </c>
      <c r="BD43" s="35">
        <v>0.5</v>
      </c>
      <c r="BE43" s="36">
        <v>0.5</v>
      </c>
      <c r="BF43" s="37">
        <v>0</v>
      </c>
    </row>
    <row r="44" spans="1:73" ht="15" customHeight="1">
      <c r="A44" s="11" t="s">
        <v>188</v>
      </c>
      <c r="B44" s="11">
        <v>333</v>
      </c>
      <c r="C44" s="11"/>
      <c r="D44" s="49" t="s">
        <v>22</v>
      </c>
      <c r="E44" s="47">
        <v>3</v>
      </c>
      <c r="F44" s="47">
        <v>2</v>
      </c>
      <c r="G44" s="47">
        <v>3</v>
      </c>
      <c r="H44" s="47">
        <v>0</v>
      </c>
      <c r="I44" s="47">
        <v>0</v>
      </c>
      <c r="J44" s="47">
        <v>0</v>
      </c>
      <c r="K44" s="47" t="s">
        <v>41</v>
      </c>
      <c r="L44" s="48">
        <v>0</v>
      </c>
      <c r="M44" s="48"/>
      <c r="N44" s="50"/>
      <c r="O44" s="11" t="s">
        <v>10</v>
      </c>
      <c r="P44" s="11" t="s">
        <v>33</v>
      </c>
      <c r="Q44" s="11" t="s">
        <v>25</v>
      </c>
      <c r="R44" s="11" t="s">
        <v>6</v>
      </c>
      <c r="S44" s="11"/>
      <c r="T44" s="11"/>
      <c r="U44" s="11"/>
      <c r="V44" s="11"/>
      <c r="W44" s="45">
        <v>0</v>
      </c>
      <c r="X44" s="45">
        <v>1</v>
      </c>
      <c r="Y44" s="45">
        <v>2</v>
      </c>
      <c r="Z44" s="45"/>
      <c r="AA44" s="184" t="s">
        <v>10</v>
      </c>
      <c r="AB44" s="11" t="s">
        <v>348</v>
      </c>
      <c r="AC44" s="60">
        <f t="shared" si="0"/>
        <v>-0.5</v>
      </c>
      <c r="AD44" s="60">
        <f t="shared" si="1"/>
        <v>0</v>
      </c>
      <c r="AE44" s="61">
        <f t="shared" si="2"/>
        <v>-0.5</v>
      </c>
      <c r="AF44" s="61">
        <f>INDEX($BA$26:BF$44,MATCH(AE44,$AZ$26:$AZ$44,-1),MATCH(D44,$BA$25:$BF$25))</f>
        <v>0</v>
      </c>
      <c r="AG44" s="61">
        <v>1</v>
      </c>
      <c r="AH44" s="61">
        <v>1</v>
      </c>
      <c r="AI44" s="61">
        <v>1</v>
      </c>
      <c r="AJ44" s="61">
        <v>1</v>
      </c>
      <c r="AK44" s="61">
        <v>0.8</v>
      </c>
      <c r="AL44" s="61">
        <v>0.8</v>
      </c>
      <c r="AM44" s="61">
        <f t="shared" si="3"/>
        <v>35.200000000000003</v>
      </c>
      <c r="AN44" s="62">
        <f t="shared" si="4"/>
        <v>0</v>
      </c>
      <c r="AO44" s="62">
        <f t="shared" si="5"/>
        <v>0</v>
      </c>
      <c r="AP44" s="62">
        <f t="shared" si="6"/>
        <v>0</v>
      </c>
      <c r="AQ44" s="24"/>
      <c r="AR44" s="18"/>
      <c r="AT44" s="18"/>
      <c r="AU44" s="18"/>
      <c r="AV44" s="18"/>
      <c r="AZ44" s="42">
        <v>-1</v>
      </c>
      <c r="BA44" s="35">
        <v>1.5</v>
      </c>
      <c r="BB44" s="35">
        <v>1</v>
      </c>
      <c r="BC44" s="35">
        <v>1</v>
      </c>
      <c r="BD44" s="35">
        <v>0.5</v>
      </c>
      <c r="BE44" s="36">
        <v>0.5</v>
      </c>
      <c r="BF44" s="37">
        <v>0</v>
      </c>
    </row>
    <row r="45" spans="1:73" ht="15" customHeight="1">
      <c r="A45" s="58" t="s">
        <v>397</v>
      </c>
      <c r="B45" s="58">
        <v>2438</v>
      </c>
      <c r="C45" s="58"/>
      <c r="D45" s="63" t="s">
        <v>22</v>
      </c>
      <c r="E45" s="64">
        <v>6</v>
      </c>
      <c r="F45" s="64">
        <v>6</v>
      </c>
      <c r="G45" s="64">
        <v>8</v>
      </c>
      <c r="H45" s="64">
        <v>0</v>
      </c>
      <c r="I45" s="64">
        <v>0</v>
      </c>
      <c r="J45" s="64">
        <v>0</v>
      </c>
      <c r="K45" s="64" t="s">
        <v>41</v>
      </c>
      <c r="L45" s="65">
        <v>0</v>
      </c>
      <c r="M45" s="65"/>
      <c r="N45" s="66"/>
      <c r="O45" s="58" t="s">
        <v>10</v>
      </c>
      <c r="P45" s="58" t="s">
        <v>33</v>
      </c>
      <c r="Q45" s="58" t="s">
        <v>25</v>
      </c>
      <c r="R45" s="58"/>
      <c r="S45" s="58"/>
      <c r="T45" s="58"/>
      <c r="U45" s="58"/>
      <c r="V45" s="58"/>
      <c r="W45" s="67">
        <v>0</v>
      </c>
      <c r="X45" s="67">
        <v>1</v>
      </c>
      <c r="Y45" s="67">
        <v>2</v>
      </c>
      <c r="Z45" s="67"/>
      <c r="AA45" s="185" t="s">
        <v>10</v>
      </c>
      <c r="AB45" s="58" t="s">
        <v>350</v>
      </c>
      <c r="AC45" s="60">
        <f t="shared" si="0"/>
        <v>-0.5</v>
      </c>
      <c r="AD45" s="60">
        <f t="shared" si="1"/>
        <v>0</v>
      </c>
      <c r="AE45" s="61">
        <f t="shared" si="2"/>
        <v>-0.5</v>
      </c>
      <c r="AF45" s="61">
        <f>INDEX($BA$26:BF$44,MATCH(AE45,$AZ$26:$AZ$44,-1),MATCH(D45,$BA$25:$BF$25))</f>
        <v>0</v>
      </c>
      <c r="AG45" s="61">
        <v>1</v>
      </c>
      <c r="AH45" s="61">
        <v>1</v>
      </c>
      <c r="AI45" s="61">
        <v>1</v>
      </c>
      <c r="AJ45" s="61">
        <v>1</v>
      </c>
      <c r="AK45" s="61">
        <v>1</v>
      </c>
      <c r="AL45" s="61">
        <v>0.8</v>
      </c>
      <c r="AM45" s="68">
        <f t="shared" si="3"/>
        <v>44</v>
      </c>
      <c r="AN45" s="69">
        <f t="shared" si="4"/>
        <v>0</v>
      </c>
      <c r="AO45" s="69">
        <f t="shared" si="5"/>
        <v>0</v>
      </c>
      <c r="AP45" s="69">
        <f t="shared" si="6"/>
        <v>0</v>
      </c>
      <c r="AQ45" s="31"/>
      <c r="AR45" s="18"/>
      <c r="AS45" s="18"/>
      <c r="AT45" s="18"/>
      <c r="AU45" s="18"/>
    </row>
    <row r="46" spans="1:73" ht="15" customHeight="1">
      <c r="A46" s="11" t="s">
        <v>269</v>
      </c>
      <c r="B46" s="11">
        <v>2031</v>
      </c>
      <c r="C46" s="11"/>
      <c r="D46" s="49" t="s">
        <v>22</v>
      </c>
      <c r="E46" s="47">
        <v>2</v>
      </c>
      <c r="F46" s="47">
        <v>4</v>
      </c>
      <c r="G46" s="47">
        <v>1</v>
      </c>
      <c r="H46" s="47">
        <v>0</v>
      </c>
      <c r="I46" s="47">
        <v>0</v>
      </c>
      <c r="J46" s="47">
        <v>0</v>
      </c>
      <c r="K46" s="47" t="s">
        <v>41</v>
      </c>
      <c r="L46" s="48">
        <v>0</v>
      </c>
      <c r="M46" s="48"/>
      <c r="N46" s="50"/>
      <c r="O46" s="11" t="s">
        <v>10</v>
      </c>
      <c r="P46" s="11" t="s">
        <v>33</v>
      </c>
      <c r="Q46" s="11" t="s">
        <v>25</v>
      </c>
      <c r="R46" s="11" t="s">
        <v>6</v>
      </c>
      <c r="S46" s="59"/>
      <c r="T46" s="59"/>
      <c r="U46" s="11"/>
      <c r="V46" s="11"/>
      <c r="W46" s="45">
        <v>0</v>
      </c>
      <c r="X46" s="45">
        <v>1</v>
      </c>
      <c r="Y46" s="45">
        <v>3</v>
      </c>
      <c r="Z46" s="45"/>
      <c r="AA46" s="184" t="s">
        <v>10</v>
      </c>
      <c r="AB46" s="11" t="s">
        <v>350</v>
      </c>
      <c r="AC46" s="60">
        <f t="shared" si="0"/>
        <v>-0.5</v>
      </c>
      <c r="AD46" s="60">
        <f t="shared" si="1"/>
        <v>0</v>
      </c>
      <c r="AE46" s="61">
        <f t="shared" si="2"/>
        <v>-0.5</v>
      </c>
      <c r="AF46" s="61">
        <f>INDEX($BA$26:BF$44,MATCH(AE46,$AZ$26:$AZ$44,-1),MATCH(D46,$BA$25:$BF$25))</f>
        <v>0</v>
      </c>
      <c r="AG46" s="61">
        <v>1</v>
      </c>
      <c r="AH46" s="61">
        <v>1</v>
      </c>
      <c r="AI46" s="61">
        <v>1</v>
      </c>
      <c r="AJ46" s="61">
        <v>1</v>
      </c>
      <c r="AK46" s="61">
        <v>1</v>
      </c>
      <c r="AL46" s="61">
        <v>0.8</v>
      </c>
      <c r="AM46" s="61">
        <f t="shared" si="3"/>
        <v>44</v>
      </c>
      <c r="AN46" s="62">
        <f t="shared" si="4"/>
        <v>0</v>
      </c>
      <c r="AO46" s="62">
        <f t="shared" si="5"/>
        <v>0</v>
      </c>
      <c r="AP46" s="62">
        <f t="shared" si="6"/>
        <v>0</v>
      </c>
      <c r="AQ46" s="31"/>
      <c r="AR46" s="18"/>
      <c r="AS46" s="18"/>
      <c r="AT46" s="18"/>
      <c r="AU46" s="18"/>
    </row>
    <row r="47" spans="1:73" ht="15" customHeight="1">
      <c r="A47" s="11" t="s">
        <v>147</v>
      </c>
      <c r="B47" s="11">
        <v>2601</v>
      </c>
      <c r="C47" s="11"/>
      <c r="D47" s="49" t="s">
        <v>22</v>
      </c>
      <c r="E47" s="47">
        <v>9</v>
      </c>
      <c r="F47" s="47" t="s">
        <v>15</v>
      </c>
      <c r="G47" s="47">
        <v>6</v>
      </c>
      <c r="H47" s="47">
        <v>0</v>
      </c>
      <c r="I47" s="47">
        <v>0</v>
      </c>
      <c r="J47" s="47">
        <v>0</v>
      </c>
      <c r="K47" s="47" t="s">
        <v>41</v>
      </c>
      <c r="L47" s="48">
        <v>0</v>
      </c>
      <c r="M47" s="48"/>
      <c r="N47" s="50"/>
      <c r="O47" s="11" t="s">
        <v>10</v>
      </c>
      <c r="P47" s="11" t="s">
        <v>21</v>
      </c>
      <c r="Q47" s="11" t="s">
        <v>33</v>
      </c>
      <c r="R47" s="11" t="s">
        <v>25</v>
      </c>
      <c r="S47" s="11"/>
      <c r="T47" s="11"/>
      <c r="U47" s="11"/>
      <c r="V47" s="11"/>
      <c r="W47" s="45">
        <v>0</v>
      </c>
      <c r="X47" s="45">
        <v>2</v>
      </c>
      <c r="Y47" s="45">
        <v>0</v>
      </c>
      <c r="Z47" s="45"/>
      <c r="AA47" s="184" t="s">
        <v>10</v>
      </c>
      <c r="AB47" s="11" t="s">
        <v>335</v>
      </c>
      <c r="AC47" s="60">
        <f t="shared" si="0"/>
        <v>-0.5</v>
      </c>
      <c r="AD47" s="60">
        <f t="shared" si="1"/>
        <v>0</v>
      </c>
      <c r="AE47" s="61">
        <f t="shared" si="2"/>
        <v>-0.5</v>
      </c>
      <c r="AF47" s="61">
        <f>INDEX($BA$26:BF$44,MATCH(AE47,$AZ$26:$AZ$44,-1),MATCH(D47,$BA$25:$BF$25))</f>
        <v>0</v>
      </c>
      <c r="AG47" s="61">
        <v>1</v>
      </c>
      <c r="AH47" s="61">
        <v>1</v>
      </c>
      <c r="AI47" s="61">
        <v>1</v>
      </c>
      <c r="AJ47" s="61">
        <v>1</v>
      </c>
      <c r="AK47" s="61">
        <v>0.8</v>
      </c>
      <c r="AL47" s="61">
        <v>0.8</v>
      </c>
      <c r="AM47" s="61">
        <f t="shared" si="3"/>
        <v>35.200000000000003</v>
      </c>
      <c r="AN47" s="62">
        <f t="shared" si="4"/>
        <v>0</v>
      </c>
      <c r="AO47" s="62">
        <f t="shared" si="5"/>
        <v>0</v>
      </c>
      <c r="AP47" s="62">
        <f t="shared" si="6"/>
        <v>0</v>
      </c>
      <c r="AQ47" s="31"/>
      <c r="AR47" s="18"/>
      <c r="AS47" s="18"/>
      <c r="AT47" s="18"/>
      <c r="AU47" s="18"/>
    </row>
    <row r="48" spans="1:73" ht="15.75">
      <c r="A48" s="11" t="s">
        <v>152</v>
      </c>
      <c r="B48" s="11">
        <v>2608</v>
      </c>
      <c r="C48" s="11"/>
      <c r="D48" s="49" t="s">
        <v>22</v>
      </c>
      <c r="E48" s="47">
        <v>1</v>
      </c>
      <c r="F48" s="47">
        <v>1</v>
      </c>
      <c r="G48" s="47">
        <v>0</v>
      </c>
      <c r="H48" s="47">
        <v>0</v>
      </c>
      <c r="I48" s="47">
        <v>1</v>
      </c>
      <c r="J48" s="47">
        <v>0</v>
      </c>
      <c r="K48" s="47" t="s">
        <v>41</v>
      </c>
      <c r="L48" s="48">
        <v>1</v>
      </c>
      <c r="M48" s="48"/>
      <c r="N48" s="50"/>
      <c r="O48" s="11" t="s">
        <v>33</v>
      </c>
      <c r="P48" s="11" t="s">
        <v>25</v>
      </c>
      <c r="Q48" s="11"/>
      <c r="R48" s="11"/>
      <c r="S48" s="11"/>
      <c r="T48" s="11"/>
      <c r="U48" s="11"/>
      <c r="V48" s="11"/>
      <c r="W48" s="45">
        <v>1</v>
      </c>
      <c r="X48" s="45">
        <v>1</v>
      </c>
      <c r="Y48" s="45">
        <v>4</v>
      </c>
      <c r="Z48" s="45"/>
      <c r="AA48" s="184" t="s">
        <v>52</v>
      </c>
      <c r="AB48" s="11" t="s">
        <v>335</v>
      </c>
      <c r="AC48" s="60">
        <f t="shared" si="0"/>
        <v>-0.5</v>
      </c>
      <c r="AD48" s="60">
        <f t="shared" si="1"/>
        <v>0</v>
      </c>
      <c r="AE48" s="61">
        <f t="shared" si="2"/>
        <v>-0.5</v>
      </c>
      <c r="AF48" s="61">
        <f>INDEX($BA$26:BF$44,MATCH(AE48,$AZ$26:$AZ$44,-1),MATCH(D48,$BA$25:$BF$25))</f>
        <v>0</v>
      </c>
      <c r="AG48" s="61">
        <v>1</v>
      </c>
      <c r="AH48" s="61">
        <v>1</v>
      </c>
      <c r="AI48" s="61">
        <v>1</v>
      </c>
      <c r="AJ48" s="61">
        <v>1</v>
      </c>
      <c r="AK48" s="61">
        <v>0.8</v>
      </c>
      <c r="AL48" s="61">
        <v>0.8</v>
      </c>
      <c r="AM48" s="61">
        <f t="shared" si="3"/>
        <v>54.400000000000006</v>
      </c>
      <c r="AN48" s="62">
        <f t="shared" si="4"/>
        <v>54.400000000000006</v>
      </c>
      <c r="AO48" s="62">
        <f t="shared" si="5"/>
        <v>0</v>
      </c>
      <c r="AP48" s="62">
        <f t="shared" si="6"/>
        <v>0</v>
      </c>
      <c r="AQ48" s="28"/>
      <c r="AR48" s="19"/>
      <c r="AS48" s="19"/>
      <c r="AT48" s="19"/>
      <c r="AU48" s="19"/>
    </row>
    <row r="49" spans="1:47" ht="15.75">
      <c r="A49" s="78" t="s">
        <v>178</v>
      </c>
      <c r="B49" s="78">
        <v>3205</v>
      </c>
      <c r="C49" s="78"/>
      <c r="D49" s="79" t="s">
        <v>17</v>
      </c>
      <c r="E49" s="80">
        <v>7</v>
      </c>
      <c r="F49" s="80">
        <v>5</v>
      </c>
      <c r="G49" s="80" t="s">
        <v>15</v>
      </c>
      <c r="H49" s="80">
        <v>5</v>
      </c>
      <c r="I49" s="80">
        <v>5</v>
      </c>
      <c r="J49" s="80">
        <v>5</v>
      </c>
      <c r="K49" s="80" t="s">
        <v>41</v>
      </c>
      <c r="L49" s="81">
        <v>6</v>
      </c>
      <c r="M49" s="81"/>
      <c r="N49" s="82"/>
      <c r="O49" s="78" t="s">
        <v>25</v>
      </c>
      <c r="P49" s="78" t="s">
        <v>30</v>
      </c>
      <c r="Q49" s="78"/>
      <c r="R49" s="78"/>
      <c r="S49" s="83"/>
      <c r="T49" s="83"/>
      <c r="U49" s="78"/>
      <c r="V49" s="78"/>
      <c r="W49" s="56">
        <v>4</v>
      </c>
      <c r="X49" s="56">
        <v>0</v>
      </c>
      <c r="Y49" s="56">
        <v>2</v>
      </c>
      <c r="Z49" s="56"/>
      <c r="AA49" s="186" t="s">
        <v>52</v>
      </c>
      <c r="AB49" s="78" t="s">
        <v>335</v>
      </c>
      <c r="AC49" s="60">
        <f t="shared" si="0"/>
        <v>0.5</v>
      </c>
      <c r="AD49" s="60">
        <f t="shared" si="1"/>
        <v>2.5</v>
      </c>
      <c r="AE49" s="61">
        <f t="shared" si="2"/>
        <v>3</v>
      </c>
      <c r="AF49" s="61">
        <f>INDEX($BA$26:BF$44,MATCH(AE49,$AZ$26:$AZ$44,-1),MATCH(D49,$BA$25:$BF$25))</f>
        <v>-0.5</v>
      </c>
      <c r="AG49" s="61">
        <v>1</v>
      </c>
      <c r="AH49" s="61">
        <v>1</v>
      </c>
      <c r="AI49" s="61">
        <v>1</v>
      </c>
      <c r="AJ49" s="61">
        <v>1</v>
      </c>
      <c r="AK49" s="61">
        <v>0.8</v>
      </c>
      <c r="AL49" s="61">
        <v>0.8</v>
      </c>
      <c r="AM49" s="84">
        <f t="shared" si="3"/>
        <v>572.80000000000007</v>
      </c>
      <c r="AN49" s="85">
        <f t="shared" si="4"/>
        <v>229120000.00000003</v>
      </c>
      <c r="AO49" s="85">
        <f t="shared" si="5"/>
        <v>3</v>
      </c>
      <c r="AP49" s="85">
        <f t="shared" si="6"/>
        <v>12</v>
      </c>
      <c r="AQ49" s="24"/>
      <c r="AR49" s="21"/>
      <c r="AS49" s="21"/>
      <c r="AT49" s="21"/>
      <c r="AU49" s="21"/>
    </row>
    <row r="50" spans="1:47" ht="15.75">
      <c r="A50" s="11" t="s">
        <v>328</v>
      </c>
      <c r="B50" s="11">
        <v>3235</v>
      </c>
      <c r="C50" s="11"/>
      <c r="D50" s="49" t="s">
        <v>22</v>
      </c>
      <c r="E50" s="47">
        <v>4</v>
      </c>
      <c r="F50" s="47">
        <v>2</v>
      </c>
      <c r="G50" s="47">
        <v>8</v>
      </c>
      <c r="H50" s="47">
        <v>0</v>
      </c>
      <c r="I50" s="47">
        <v>0</v>
      </c>
      <c r="J50" s="47">
        <v>0</v>
      </c>
      <c r="K50" s="47" t="s">
        <v>41</v>
      </c>
      <c r="L50" s="48">
        <v>0</v>
      </c>
      <c r="M50" s="48"/>
      <c r="N50" s="50"/>
      <c r="O50" s="11" t="s">
        <v>10</v>
      </c>
      <c r="P50" s="11" t="s">
        <v>33</v>
      </c>
      <c r="Q50" s="11" t="s">
        <v>25</v>
      </c>
      <c r="R50" s="11"/>
      <c r="S50" s="11"/>
      <c r="T50" s="11"/>
      <c r="U50" s="11"/>
      <c r="V50" s="11"/>
      <c r="W50" s="45">
        <v>0</v>
      </c>
      <c r="X50" s="45">
        <v>1</v>
      </c>
      <c r="Y50" s="45">
        <v>3</v>
      </c>
      <c r="Z50" s="45"/>
      <c r="AA50" s="184" t="s">
        <v>10</v>
      </c>
      <c r="AB50" s="11" t="s">
        <v>351</v>
      </c>
      <c r="AC50" s="60">
        <f t="shared" si="0"/>
        <v>-0.5</v>
      </c>
      <c r="AD50" s="60">
        <f t="shared" si="1"/>
        <v>0</v>
      </c>
      <c r="AE50" s="61">
        <f t="shared" si="2"/>
        <v>-0.5</v>
      </c>
      <c r="AF50" s="61">
        <f>INDEX($BA$26:BF$44,MATCH(AE50,$AZ$26:$AZ$44,-1),MATCH(D50,$BA$25:$BF$25))</f>
        <v>0</v>
      </c>
      <c r="AG50" s="61">
        <v>1</v>
      </c>
      <c r="AH50" s="61">
        <v>1</v>
      </c>
      <c r="AI50" s="61">
        <v>1</v>
      </c>
      <c r="AJ50" s="61">
        <v>1</v>
      </c>
      <c r="AK50" s="61">
        <v>0.8</v>
      </c>
      <c r="AL50" s="61">
        <v>0.8</v>
      </c>
      <c r="AM50" s="61">
        <f t="shared" si="3"/>
        <v>35.200000000000003</v>
      </c>
      <c r="AN50" s="62">
        <f t="shared" si="4"/>
        <v>0</v>
      </c>
      <c r="AO50" s="62">
        <f t="shared" si="5"/>
        <v>0</v>
      </c>
      <c r="AP50" s="62">
        <f t="shared" si="6"/>
        <v>0</v>
      </c>
      <c r="AQ50" s="31"/>
      <c r="AR50" s="18"/>
      <c r="AS50" s="18"/>
      <c r="AT50" s="18"/>
      <c r="AU50" s="18"/>
    </row>
    <row r="51" spans="1:47" ht="15" customHeight="1">
      <c r="A51" s="11" t="s">
        <v>110</v>
      </c>
      <c r="B51" s="11">
        <v>1602</v>
      </c>
      <c r="C51" s="11"/>
      <c r="D51" s="49" t="s">
        <v>22</v>
      </c>
      <c r="E51" s="47">
        <v>7</v>
      </c>
      <c r="F51" s="47" t="s">
        <v>18</v>
      </c>
      <c r="G51" s="47">
        <v>0</v>
      </c>
      <c r="H51" s="47">
        <v>0</v>
      </c>
      <c r="I51" s="47">
        <v>0</v>
      </c>
      <c r="J51" s="47">
        <v>0</v>
      </c>
      <c r="K51" s="47" t="s">
        <v>41</v>
      </c>
      <c r="L51" s="48">
        <v>0</v>
      </c>
      <c r="M51" s="48"/>
      <c r="N51" s="50"/>
      <c r="O51" s="11" t="s">
        <v>10</v>
      </c>
      <c r="P51" s="11" t="s">
        <v>35</v>
      </c>
      <c r="Q51" s="11" t="s">
        <v>33</v>
      </c>
      <c r="R51" s="11" t="s">
        <v>25</v>
      </c>
      <c r="S51" s="11"/>
      <c r="T51" s="11"/>
      <c r="U51" s="11"/>
      <c r="V51" s="11"/>
      <c r="W51" s="45">
        <v>0</v>
      </c>
      <c r="X51" s="45">
        <v>1</v>
      </c>
      <c r="Y51" s="45">
        <v>3</v>
      </c>
      <c r="Z51" s="45"/>
      <c r="AA51" s="184" t="s">
        <v>10</v>
      </c>
      <c r="AB51" s="11" t="s">
        <v>333</v>
      </c>
      <c r="AC51" s="60">
        <f t="shared" si="0"/>
        <v>-0.5</v>
      </c>
      <c r="AD51" s="60">
        <f t="shared" si="1"/>
        <v>0</v>
      </c>
      <c r="AE51" s="61">
        <f t="shared" si="2"/>
        <v>-0.5</v>
      </c>
      <c r="AF51" s="61">
        <f>INDEX($BA$26:BF$44,MATCH(AE51,$AZ$26:$AZ$44,-1),MATCH(D51,$BA$25:$BF$25))</f>
        <v>0</v>
      </c>
      <c r="AG51" s="61">
        <v>1</v>
      </c>
      <c r="AH51" s="61">
        <v>1</v>
      </c>
      <c r="AI51" s="61">
        <v>1</v>
      </c>
      <c r="AJ51" s="61">
        <v>1</v>
      </c>
      <c r="AK51" s="61">
        <v>1</v>
      </c>
      <c r="AL51" s="61">
        <v>0.8</v>
      </c>
      <c r="AM51" s="61">
        <f t="shared" si="3"/>
        <v>44</v>
      </c>
      <c r="AN51" s="62">
        <f t="shared" si="4"/>
        <v>0</v>
      </c>
      <c r="AO51" s="62">
        <f t="shared" si="5"/>
        <v>0</v>
      </c>
      <c r="AP51" s="62">
        <f t="shared" si="6"/>
        <v>0</v>
      </c>
      <c r="AQ51" s="31"/>
      <c r="AR51" s="18"/>
      <c r="AS51" s="18"/>
      <c r="AT51" s="18"/>
      <c r="AU51" s="18"/>
    </row>
    <row r="52" spans="1:47" ht="15.75">
      <c r="A52" s="11" t="s">
        <v>256</v>
      </c>
      <c r="B52" s="11">
        <v>1824</v>
      </c>
      <c r="C52" s="11"/>
      <c r="D52" s="49" t="s">
        <v>16</v>
      </c>
      <c r="E52" s="47">
        <v>3</v>
      </c>
      <c r="F52" s="47">
        <v>2</v>
      </c>
      <c r="G52" s="47">
        <v>5</v>
      </c>
      <c r="H52" s="47">
        <v>4</v>
      </c>
      <c r="I52" s="47">
        <v>9</v>
      </c>
      <c r="J52" s="47" t="s">
        <v>18</v>
      </c>
      <c r="K52" s="47" t="s">
        <v>41</v>
      </c>
      <c r="L52" s="48" t="s">
        <v>15</v>
      </c>
      <c r="M52" s="48"/>
      <c r="N52" s="50"/>
      <c r="O52" s="11" t="s">
        <v>25</v>
      </c>
      <c r="P52" s="11"/>
      <c r="Q52" s="11"/>
      <c r="R52" s="11"/>
      <c r="S52" s="59"/>
      <c r="T52" s="59"/>
      <c r="U52" s="11"/>
      <c r="V52" s="11"/>
      <c r="W52" s="45">
        <v>4</v>
      </c>
      <c r="X52" s="45">
        <v>0</v>
      </c>
      <c r="Y52" s="45">
        <v>3</v>
      </c>
      <c r="Z52" s="45"/>
      <c r="AA52" s="184" t="s">
        <v>367</v>
      </c>
      <c r="AB52" s="11" t="s">
        <v>346</v>
      </c>
      <c r="AC52" s="60">
        <f t="shared" si="0"/>
        <v>1</v>
      </c>
      <c r="AD52" s="60">
        <f t="shared" si="1"/>
        <v>2</v>
      </c>
      <c r="AE52" s="61">
        <f t="shared" si="2"/>
        <v>3</v>
      </c>
      <c r="AF52" s="61">
        <f>INDEX($BA$26:BF$44,MATCH(AE52,$AZ$26:$AZ$44,-1),MATCH(D52,$BA$25:$BF$25))</f>
        <v>0</v>
      </c>
      <c r="AG52" s="61">
        <v>1</v>
      </c>
      <c r="AH52" s="61">
        <v>1</v>
      </c>
      <c r="AI52" s="61">
        <v>1</v>
      </c>
      <c r="AJ52" s="61">
        <v>1</v>
      </c>
      <c r="AK52" s="61">
        <v>0.8</v>
      </c>
      <c r="AL52" s="61">
        <v>0.8</v>
      </c>
      <c r="AM52" s="61">
        <f t="shared" si="3"/>
        <v>3750.4</v>
      </c>
      <c r="AN52" s="62">
        <f t="shared" si="4"/>
        <v>150016000</v>
      </c>
      <c r="AO52" s="62">
        <f t="shared" si="5"/>
        <v>0</v>
      </c>
      <c r="AP52" s="62">
        <f t="shared" si="6"/>
        <v>0</v>
      </c>
      <c r="AQ52" s="31"/>
      <c r="AR52" s="18"/>
      <c r="AS52" s="18"/>
      <c r="AT52" s="18"/>
      <c r="AU52" s="18"/>
    </row>
    <row r="53" spans="1:47" ht="15" customHeight="1">
      <c r="A53" s="11" t="s">
        <v>374</v>
      </c>
      <c r="B53" s="11">
        <v>1425</v>
      </c>
      <c r="C53" s="11"/>
      <c r="D53" s="49" t="s">
        <v>17</v>
      </c>
      <c r="E53" s="47">
        <v>4</v>
      </c>
      <c r="F53" s="47">
        <v>2</v>
      </c>
      <c r="G53" s="47">
        <v>1</v>
      </c>
      <c r="H53" s="47">
        <v>3</v>
      </c>
      <c r="I53" s="47">
        <v>6</v>
      </c>
      <c r="J53" s="47">
        <v>3</v>
      </c>
      <c r="K53" s="47" t="s">
        <v>41</v>
      </c>
      <c r="L53" s="48" t="s">
        <v>15</v>
      </c>
      <c r="M53" s="48"/>
      <c r="N53" s="50"/>
      <c r="O53" s="11" t="s">
        <v>33</v>
      </c>
      <c r="P53" s="11" t="s">
        <v>25</v>
      </c>
      <c r="Q53" s="11" t="s">
        <v>6</v>
      </c>
      <c r="R53" s="11"/>
      <c r="S53" s="59"/>
      <c r="T53" s="59"/>
      <c r="U53" s="11"/>
      <c r="V53" s="11"/>
      <c r="W53" s="45">
        <v>2</v>
      </c>
      <c r="X53" s="45">
        <v>1</v>
      </c>
      <c r="Y53" s="45">
        <v>3</v>
      </c>
      <c r="Z53" s="45"/>
      <c r="AA53" s="184" t="s">
        <v>367</v>
      </c>
      <c r="AB53" s="11" t="s">
        <v>345</v>
      </c>
      <c r="AC53" s="60">
        <f t="shared" si="0"/>
        <v>1</v>
      </c>
      <c r="AD53" s="60">
        <f t="shared" si="1"/>
        <v>1.5</v>
      </c>
      <c r="AE53" s="61">
        <f t="shared" si="2"/>
        <v>2.5</v>
      </c>
      <c r="AF53" s="61">
        <f>INDEX($BA$26:BF$44,MATCH(AE53,$AZ$26:$AZ$44,-1),MATCH(D53,$BA$25:$BF$25))</f>
        <v>0</v>
      </c>
      <c r="AG53" s="61">
        <v>1</v>
      </c>
      <c r="AH53" s="61">
        <v>1</v>
      </c>
      <c r="AI53" s="61">
        <v>1</v>
      </c>
      <c r="AJ53" s="61">
        <v>1</v>
      </c>
      <c r="AK53" s="61">
        <v>0.8</v>
      </c>
      <c r="AL53" s="61">
        <v>0.8</v>
      </c>
      <c r="AM53" s="61">
        <f t="shared" si="3"/>
        <v>3750.4</v>
      </c>
      <c r="AN53" s="62">
        <f t="shared" si="4"/>
        <v>7500800</v>
      </c>
      <c r="AO53" s="62">
        <f t="shared" si="5"/>
        <v>0</v>
      </c>
      <c r="AP53" s="62">
        <f t="shared" si="6"/>
        <v>0</v>
      </c>
      <c r="AQ53" s="31"/>
      <c r="AR53" s="18"/>
      <c r="AS53" s="18"/>
      <c r="AT53" s="18"/>
      <c r="AU53" s="18"/>
    </row>
    <row r="54" spans="1:47" ht="15" customHeight="1">
      <c r="A54" s="11" t="s">
        <v>180</v>
      </c>
      <c r="B54" s="11">
        <v>3209</v>
      </c>
      <c r="C54" s="11"/>
      <c r="D54" s="49" t="s">
        <v>22</v>
      </c>
      <c r="E54" s="47">
        <v>6</v>
      </c>
      <c r="F54" s="47">
        <v>4</v>
      </c>
      <c r="G54" s="47">
        <v>6</v>
      </c>
      <c r="H54" s="47">
        <v>0</v>
      </c>
      <c r="I54" s="47">
        <v>0</v>
      </c>
      <c r="J54" s="47">
        <v>0</v>
      </c>
      <c r="K54" s="47" t="s">
        <v>41</v>
      </c>
      <c r="L54" s="48">
        <v>0</v>
      </c>
      <c r="M54" s="48"/>
      <c r="N54" s="50"/>
      <c r="O54" s="11" t="s">
        <v>10</v>
      </c>
      <c r="P54" s="11" t="s">
        <v>33</v>
      </c>
      <c r="Q54" s="11" t="s">
        <v>25</v>
      </c>
      <c r="R54" s="11"/>
      <c r="S54" s="11"/>
      <c r="T54" s="11"/>
      <c r="U54" s="11"/>
      <c r="V54" s="11"/>
      <c r="W54" s="45">
        <v>0</v>
      </c>
      <c r="X54" s="45">
        <v>1</v>
      </c>
      <c r="Y54" s="45">
        <v>0</v>
      </c>
      <c r="Z54" s="45"/>
      <c r="AA54" s="184" t="s">
        <v>10</v>
      </c>
      <c r="AB54" s="11" t="s">
        <v>335</v>
      </c>
      <c r="AC54" s="60">
        <f t="shared" si="0"/>
        <v>-0.5</v>
      </c>
      <c r="AD54" s="60">
        <f t="shared" si="1"/>
        <v>0</v>
      </c>
      <c r="AE54" s="61">
        <f t="shared" si="2"/>
        <v>-0.5</v>
      </c>
      <c r="AF54" s="61">
        <f>INDEX($BA$26:BF$44,MATCH(AE54,$AZ$26:$AZ$44,-1),MATCH(D54,$BA$25:$BF$25))</f>
        <v>0</v>
      </c>
      <c r="AG54" s="61">
        <v>1</v>
      </c>
      <c r="AH54" s="61">
        <v>1</v>
      </c>
      <c r="AI54" s="61">
        <v>1</v>
      </c>
      <c r="AJ54" s="61">
        <v>1</v>
      </c>
      <c r="AK54" s="61">
        <v>0.8</v>
      </c>
      <c r="AL54" s="61">
        <v>0.8</v>
      </c>
      <c r="AM54" s="61">
        <f t="shared" si="3"/>
        <v>35.200000000000003</v>
      </c>
      <c r="AN54" s="62">
        <f t="shared" si="4"/>
        <v>0</v>
      </c>
      <c r="AO54" s="62">
        <f t="shared" si="5"/>
        <v>0</v>
      </c>
      <c r="AP54" s="62">
        <f t="shared" si="6"/>
        <v>0</v>
      </c>
      <c r="AQ54" s="24"/>
      <c r="AR54" s="18"/>
      <c r="AS54" s="18"/>
      <c r="AT54" s="18"/>
      <c r="AU54" s="18"/>
    </row>
    <row r="55" spans="1:47" ht="15" customHeight="1">
      <c r="A55" s="11" t="s">
        <v>80</v>
      </c>
      <c r="B55" s="11">
        <v>3032</v>
      </c>
      <c r="C55" s="11"/>
      <c r="D55" s="49" t="s">
        <v>22</v>
      </c>
      <c r="E55" s="47" t="s">
        <v>15</v>
      </c>
      <c r="F55" s="47">
        <v>7</v>
      </c>
      <c r="G55" s="47" t="s">
        <v>15</v>
      </c>
      <c r="H55" s="47">
        <v>0</v>
      </c>
      <c r="I55" s="47">
        <v>0</v>
      </c>
      <c r="J55" s="47">
        <v>0</v>
      </c>
      <c r="K55" s="47" t="s">
        <v>41</v>
      </c>
      <c r="L55" s="48">
        <v>0</v>
      </c>
      <c r="M55" s="48"/>
      <c r="N55" s="50"/>
      <c r="O55" s="11" t="s">
        <v>10</v>
      </c>
      <c r="P55" s="11" t="s">
        <v>33</v>
      </c>
      <c r="Q55" s="11" t="s">
        <v>25</v>
      </c>
      <c r="R55" s="11" t="s">
        <v>30</v>
      </c>
      <c r="S55" s="11"/>
      <c r="T55" s="11"/>
      <c r="U55" s="11"/>
      <c r="V55" s="11"/>
      <c r="W55" s="45">
        <v>0</v>
      </c>
      <c r="X55" s="45">
        <v>0</v>
      </c>
      <c r="Y55" s="45">
        <v>0</v>
      </c>
      <c r="Z55" s="45"/>
      <c r="AA55" s="184" t="s">
        <v>10</v>
      </c>
      <c r="AB55" s="11" t="s">
        <v>351</v>
      </c>
      <c r="AC55" s="60">
        <f t="shared" si="0"/>
        <v>-0.5</v>
      </c>
      <c r="AD55" s="60">
        <f t="shared" si="1"/>
        <v>0</v>
      </c>
      <c r="AE55" s="61">
        <f t="shared" si="2"/>
        <v>-0.5</v>
      </c>
      <c r="AF55" s="61">
        <f>INDEX($BA$26:BF$44,MATCH(AE55,$AZ$26:$AZ$44,-1),MATCH(D55,$BA$25:$BF$25))</f>
        <v>0</v>
      </c>
      <c r="AG55" s="61">
        <v>1</v>
      </c>
      <c r="AH55" s="61">
        <v>1</v>
      </c>
      <c r="AI55" s="61">
        <v>1</v>
      </c>
      <c r="AJ55" s="61">
        <v>1</v>
      </c>
      <c r="AK55" s="61">
        <v>0.8</v>
      </c>
      <c r="AL55" s="61">
        <v>0.8</v>
      </c>
      <c r="AM55" s="61">
        <f t="shared" si="3"/>
        <v>35.200000000000003</v>
      </c>
      <c r="AN55" s="62">
        <f t="shared" si="4"/>
        <v>0</v>
      </c>
      <c r="AO55" s="62">
        <f t="shared" si="5"/>
        <v>0</v>
      </c>
      <c r="AP55" s="62">
        <f t="shared" si="6"/>
        <v>0</v>
      </c>
      <c r="AQ55" s="31"/>
      <c r="AR55" s="18"/>
      <c r="AS55" s="18"/>
      <c r="AT55" s="18"/>
      <c r="AU55" s="18"/>
    </row>
    <row r="56" spans="1:47" ht="15" customHeight="1">
      <c r="A56" s="11" t="s">
        <v>290</v>
      </c>
      <c r="B56" s="11">
        <v>2540</v>
      </c>
      <c r="C56" s="11"/>
      <c r="D56" s="49" t="s">
        <v>22</v>
      </c>
      <c r="E56" s="47">
        <v>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 t="s">
        <v>41</v>
      </c>
      <c r="L56" s="48">
        <v>0</v>
      </c>
      <c r="M56" s="48"/>
      <c r="N56" s="50"/>
      <c r="O56" s="11" t="s">
        <v>10</v>
      </c>
      <c r="P56" s="11" t="s">
        <v>33</v>
      </c>
      <c r="Q56" s="11" t="s">
        <v>25</v>
      </c>
      <c r="R56" s="11" t="s">
        <v>34</v>
      </c>
      <c r="S56" s="11"/>
      <c r="T56" s="11"/>
      <c r="U56" s="11"/>
      <c r="V56" s="11"/>
      <c r="W56" s="45">
        <v>0</v>
      </c>
      <c r="X56" s="45">
        <v>0</v>
      </c>
      <c r="Y56" s="45">
        <v>4</v>
      </c>
      <c r="Z56" s="45"/>
      <c r="AA56" s="184" t="s">
        <v>10</v>
      </c>
      <c r="AB56" s="11" t="s">
        <v>351</v>
      </c>
      <c r="AC56" s="60">
        <f t="shared" si="0"/>
        <v>-0.5</v>
      </c>
      <c r="AD56" s="60">
        <f t="shared" si="1"/>
        <v>0</v>
      </c>
      <c r="AE56" s="61">
        <f t="shared" si="2"/>
        <v>-0.5</v>
      </c>
      <c r="AF56" s="61">
        <f>INDEX($BA$26:BF$44,MATCH(AE56,$AZ$26:$AZ$44,-1),MATCH(D56,$BA$25:$BF$25))</f>
        <v>0</v>
      </c>
      <c r="AG56" s="61">
        <v>1</v>
      </c>
      <c r="AH56" s="61">
        <v>1</v>
      </c>
      <c r="AI56" s="61">
        <v>1</v>
      </c>
      <c r="AJ56" s="61">
        <v>1</v>
      </c>
      <c r="AK56" s="61">
        <v>1</v>
      </c>
      <c r="AL56" s="61">
        <v>0.8</v>
      </c>
      <c r="AM56" s="61">
        <f t="shared" si="3"/>
        <v>44</v>
      </c>
      <c r="AN56" s="62">
        <f t="shared" si="4"/>
        <v>0</v>
      </c>
      <c r="AO56" s="62">
        <f t="shared" si="5"/>
        <v>0</v>
      </c>
      <c r="AP56" s="62">
        <f t="shared" si="6"/>
        <v>0</v>
      </c>
      <c r="AQ56" s="31"/>
      <c r="AR56" s="18"/>
      <c r="AS56" s="18"/>
      <c r="AT56" s="18"/>
      <c r="AU56" s="18"/>
    </row>
    <row r="57" spans="1:47" ht="15" customHeight="1">
      <c r="A57" s="78" t="s">
        <v>197</v>
      </c>
      <c r="B57" s="78">
        <v>538</v>
      </c>
      <c r="C57" s="78"/>
      <c r="D57" s="79" t="s">
        <v>22</v>
      </c>
      <c r="E57" s="80">
        <v>2</v>
      </c>
      <c r="F57" s="80">
        <v>5</v>
      </c>
      <c r="G57" s="80">
        <v>2</v>
      </c>
      <c r="H57" s="80">
        <v>0</v>
      </c>
      <c r="I57" s="80">
        <v>0</v>
      </c>
      <c r="J57" s="80">
        <v>0</v>
      </c>
      <c r="K57" s="80" t="s">
        <v>41</v>
      </c>
      <c r="L57" s="81">
        <v>0</v>
      </c>
      <c r="M57" s="81"/>
      <c r="N57" s="82"/>
      <c r="O57" s="78" t="s">
        <v>10</v>
      </c>
      <c r="P57" s="78" t="s">
        <v>33</v>
      </c>
      <c r="Q57" s="78" t="s">
        <v>25</v>
      </c>
      <c r="R57" s="78" t="s">
        <v>6</v>
      </c>
      <c r="S57" s="78"/>
      <c r="T57" s="78"/>
      <c r="U57" s="78"/>
      <c r="V57" s="78"/>
      <c r="W57" s="56">
        <v>0</v>
      </c>
      <c r="X57" s="56">
        <v>0</v>
      </c>
      <c r="Y57" s="56">
        <v>2</v>
      </c>
      <c r="Z57" s="56"/>
      <c r="AA57" s="186" t="s">
        <v>10</v>
      </c>
      <c r="AB57" s="78" t="s">
        <v>348</v>
      </c>
      <c r="AC57" s="60">
        <f t="shared" si="0"/>
        <v>-0.5</v>
      </c>
      <c r="AD57" s="60">
        <f t="shared" si="1"/>
        <v>0</v>
      </c>
      <c r="AE57" s="61">
        <f t="shared" si="2"/>
        <v>-0.5</v>
      </c>
      <c r="AF57" s="61">
        <f>INDEX($BA$26:BF$44,MATCH(AE57,$AZ$26:$AZ$44,-1),MATCH(D57,$BA$25:$BF$25))</f>
        <v>0</v>
      </c>
      <c r="AG57" s="61">
        <v>1</v>
      </c>
      <c r="AH57" s="61">
        <v>1</v>
      </c>
      <c r="AI57" s="61">
        <v>1</v>
      </c>
      <c r="AJ57" s="61">
        <v>1</v>
      </c>
      <c r="AK57" s="61">
        <v>0.8</v>
      </c>
      <c r="AL57" s="61">
        <v>0.8</v>
      </c>
      <c r="AM57" s="84">
        <f t="shared" si="3"/>
        <v>35.200000000000003</v>
      </c>
      <c r="AN57" s="85">
        <f t="shared" si="4"/>
        <v>0</v>
      </c>
      <c r="AO57" s="85">
        <f t="shared" si="5"/>
        <v>0</v>
      </c>
      <c r="AP57" s="85">
        <f t="shared" si="6"/>
        <v>0</v>
      </c>
      <c r="AQ57" s="31"/>
      <c r="AR57" s="18"/>
      <c r="AS57" s="18"/>
      <c r="AT57" s="18"/>
      <c r="AU57" s="18"/>
    </row>
    <row r="58" spans="1:47" ht="15" customHeight="1">
      <c r="A58" s="11" t="s">
        <v>197</v>
      </c>
      <c r="B58" s="11">
        <v>1433</v>
      </c>
      <c r="C58" s="11"/>
      <c r="D58" s="49" t="s">
        <v>22</v>
      </c>
      <c r="E58" s="47">
        <v>7</v>
      </c>
      <c r="F58" s="47" t="s">
        <v>15</v>
      </c>
      <c r="G58" s="47">
        <v>1</v>
      </c>
      <c r="H58" s="47">
        <v>0</v>
      </c>
      <c r="I58" s="47">
        <v>0</v>
      </c>
      <c r="J58" s="47">
        <v>0</v>
      </c>
      <c r="K58" s="47" t="s">
        <v>41</v>
      </c>
      <c r="L58" s="48">
        <v>0</v>
      </c>
      <c r="M58" s="48"/>
      <c r="N58" s="50"/>
      <c r="O58" s="11" t="s">
        <v>10</v>
      </c>
      <c r="P58" s="11" t="s">
        <v>21</v>
      </c>
      <c r="Q58" s="11" t="s">
        <v>33</v>
      </c>
      <c r="R58" s="11" t="s">
        <v>25</v>
      </c>
      <c r="S58" s="11"/>
      <c r="T58" s="11"/>
      <c r="U58" s="11"/>
      <c r="V58" s="11"/>
      <c r="W58" s="45">
        <v>0</v>
      </c>
      <c r="X58" s="45">
        <v>2</v>
      </c>
      <c r="Y58" s="45">
        <v>4</v>
      </c>
      <c r="Z58" s="45"/>
      <c r="AA58" s="184" t="s">
        <v>10</v>
      </c>
      <c r="AB58" s="11" t="s">
        <v>349</v>
      </c>
      <c r="AC58" s="60">
        <f t="shared" si="0"/>
        <v>-0.5</v>
      </c>
      <c r="AD58" s="60">
        <f t="shared" si="1"/>
        <v>0</v>
      </c>
      <c r="AE58" s="61">
        <f t="shared" si="2"/>
        <v>-0.5</v>
      </c>
      <c r="AF58" s="61">
        <f>INDEX($BA$26:BF$44,MATCH(AE58,$AZ$26:$AZ$44,-1),MATCH(D58,$BA$25:$BF$25))</f>
        <v>0</v>
      </c>
      <c r="AG58" s="61">
        <v>1</v>
      </c>
      <c r="AH58" s="61">
        <v>1</v>
      </c>
      <c r="AI58" s="61">
        <v>1</v>
      </c>
      <c r="AJ58" s="61">
        <v>0.8</v>
      </c>
      <c r="AK58" s="61">
        <v>1</v>
      </c>
      <c r="AL58" s="61">
        <v>0.8</v>
      </c>
      <c r="AM58" s="61">
        <f t="shared" si="3"/>
        <v>35.200000000000003</v>
      </c>
      <c r="AN58" s="62">
        <f t="shared" si="4"/>
        <v>0</v>
      </c>
      <c r="AO58" s="62">
        <f t="shared" si="5"/>
        <v>0</v>
      </c>
      <c r="AP58" s="62">
        <f t="shared" si="6"/>
        <v>0</v>
      </c>
      <c r="AQ58" s="31"/>
      <c r="AR58" s="18"/>
      <c r="AS58" s="18"/>
      <c r="AT58" s="18"/>
      <c r="AU58" s="18"/>
    </row>
    <row r="59" spans="1:47" ht="15" customHeight="1">
      <c r="A59" s="58" t="s">
        <v>137</v>
      </c>
      <c r="B59" s="58">
        <v>2210</v>
      </c>
      <c r="C59" s="58"/>
      <c r="D59" s="63" t="s">
        <v>22</v>
      </c>
      <c r="E59" s="64">
        <v>7</v>
      </c>
      <c r="F59" s="64">
        <v>6</v>
      </c>
      <c r="G59" s="64">
        <v>7</v>
      </c>
      <c r="H59" s="64">
        <v>3</v>
      </c>
      <c r="I59" s="64">
        <v>4</v>
      </c>
      <c r="J59" s="64">
        <v>3</v>
      </c>
      <c r="K59" s="64" t="s">
        <v>41</v>
      </c>
      <c r="L59" s="65">
        <v>0</v>
      </c>
      <c r="M59" s="65"/>
      <c r="N59" s="66"/>
      <c r="O59" s="58" t="s">
        <v>33</v>
      </c>
      <c r="P59" s="58" t="s">
        <v>25</v>
      </c>
      <c r="Q59" s="58"/>
      <c r="R59" s="58"/>
      <c r="S59" s="70"/>
      <c r="T59" s="70"/>
      <c r="U59" s="58"/>
      <c r="V59" s="58"/>
      <c r="W59" s="67">
        <v>5</v>
      </c>
      <c r="X59" s="67">
        <v>0</v>
      </c>
      <c r="Y59" s="67">
        <v>3</v>
      </c>
      <c r="Z59" s="67"/>
      <c r="AA59" s="185" t="s">
        <v>52</v>
      </c>
      <c r="AB59" s="58" t="s">
        <v>334</v>
      </c>
      <c r="AC59" s="60">
        <f t="shared" si="0"/>
        <v>-0.5</v>
      </c>
      <c r="AD59" s="60">
        <f t="shared" si="1"/>
        <v>1.5</v>
      </c>
      <c r="AE59" s="61">
        <f t="shared" si="2"/>
        <v>1</v>
      </c>
      <c r="AF59" s="61">
        <f>INDEX($BA$26:BF$44,MATCH(AE59,$AZ$26:$AZ$44,-1),MATCH(D59,$BA$25:$BF$25))</f>
        <v>0</v>
      </c>
      <c r="AG59" s="61">
        <v>1</v>
      </c>
      <c r="AH59" s="61">
        <v>1</v>
      </c>
      <c r="AI59" s="61">
        <v>1</v>
      </c>
      <c r="AJ59" s="61">
        <v>0.8</v>
      </c>
      <c r="AK59" s="61">
        <v>1</v>
      </c>
      <c r="AL59" s="61">
        <v>0.8</v>
      </c>
      <c r="AM59" s="68">
        <f t="shared" si="3"/>
        <v>35.200000000000003</v>
      </c>
      <c r="AN59" s="69">
        <f t="shared" si="4"/>
        <v>176000</v>
      </c>
      <c r="AO59" s="69">
        <f t="shared" si="5"/>
        <v>0</v>
      </c>
      <c r="AP59" s="69">
        <f t="shared" si="6"/>
        <v>0</v>
      </c>
      <c r="AQ59" s="31"/>
      <c r="AR59" s="19"/>
      <c r="AS59" s="19"/>
      <c r="AT59" s="19"/>
      <c r="AU59" s="19"/>
    </row>
    <row r="60" spans="1:47" ht="15" customHeight="1">
      <c r="A60" s="11" t="s">
        <v>229</v>
      </c>
      <c r="B60" s="11">
        <v>1237</v>
      </c>
      <c r="C60" s="11"/>
      <c r="D60" s="49" t="s">
        <v>22</v>
      </c>
      <c r="E60" s="47">
        <v>5</v>
      </c>
      <c r="F60" s="47">
        <v>9</v>
      </c>
      <c r="G60" s="47">
        <v>5</v>
      </c>
      <c r="H60" s="47">
        <v>0</v>
      </c>
      <c r="I60" s="47">
        <v>0</v>
      </c>
      <c r="J60" s="47">
        <v>0</v>
      </c>
      <c r="K60" s="47" t="s">
        <v>41</v>
      </c>
      <c r="L60" s="48">
        <v>0</v>
      </c>
      <c r="M60" s="48"/>
      <c r="N60" s="50"/>
      <c r="O60" s="11" t="s">
        <v>10</v>
      </c>
      <c r="P60" s="11" t="s">
        <v>33</v>
      </c>
      <c r="Q60" s="11" t="s">
        <v>25</v>
      </c>
      <c r="R60" s="11"/>
      <c r="S60" s="11"/>
      <c r="T60" s="11"/>
      <c r="U60" s="11"/>
      <c r="V60" s="11"/>
      <c r="W60" s="45">
        <v>0</v>
      </c>
      <c r="X60" s="45">
        <v>0</v>
      </c>
      <c r="Y60" s="45">
        <v>3</v>
      </c>
      <c r="Z60" s="45"/>
      <c r="AA60" s="184" t="s">
        <v>10</v>
      </c>
      <c r="AB60" s="11" t="s">
        <v>349</v>
      </c>
      <c r="AC60" s="60">
        <f t="shared" si="0"/>
        <v>-0.5</v>
      </c>
      <c r="AD60" s="60">
        <f t="shared" si="1"/>
        <v>0</v>
      </c>
      <c r="AE60" s="61">
        <f t="shared" si="2"/>
        <v>-0.5</v>
      </c>
      <c r="AF60" s="61">
        <f>INDEX($BA$26:BF$44,MATCH(AE60,$AZ$26:$AZ$44,-1),MATCH(D60,$BA$25:$BF$25))</f>
        <v>0</v>
      </c>
      <c r="AG60" s="61">
        <v>1</v>
      </c>
      <c r="AH60" s="61">
        <v>1</v>
      </c>
      <c r="AI60" s="61">
        <v>1</v>
      </c>
      <c r="AJ60" s="61">
        <v>1</v>
      </c>
      <c r="AK60" s="61">
        <v>0.8</v>
      </c>
      <c r="AL60" s="61">
        <v>0.8</v>
      </c>
      <c r="AM60" s="61">
        <f t="shared" si="3"/>
        <v>35.200000000000003</v>
      </c>
      <c r="AN60" s="62">
        <f t="shared" si="4"/>
        <v>0</v>
      </c>
      <c r="AO60" s="62">
        <f t="shared" si="5"/>
        <v>0</v>
      </c>
      <c r="AP60" s="62">
        <f t="shared" si="6"/>
        <v>0</v>
      </c>
      <c r="AQ60" s="31"/>
      <c r="AR60" s="18"/>
      <c r="AS60" s="18"/>
      <c r="AT60" s="18"/>
      <c r="AU60" s="18"/>
    </row>
    <row r="61" spans="1:47" ht="15" customHeight="1">
      <c r="A61" s="58" t="s">
        <v>83</v>
      </c>
      <c r="B61" s="58">
        <v>706</v>
      </c>
      <c r="C61" s="58"/>
      <c r="D61" s="63" t="s">
        <v>16</v>
      </c>
      <c r="E61" s="64" t="s">
        <v>15</v>
      </c>
      <c r="F61" s="64">
        <v>8</v>
      </c>
      <c r="G61" s="64" t="s">
        <v>15</v>
      </c>
      <c r="H61" s="64">
        <v>5</v>
      </c>
      <c r="I61" s="64">
        <v>7</v>
      </c>
      <c r="J61" s="64">
        <v>5</v>
      </c>
      <c r="K61" s="64" t="s">
        <v>41</v>
      </c>
      <c r="L61" s="65">
        <v>8</v>
      </c>
      <c r="M61" s="65"/>
      <c r="N61" s="66"/>
      <c r="O61" s="58" t="s">
        <v>25</v>
      </c>
      <c r="P61" s="58" t="s">
        <v>30</v>
      </c>
      <c r="Q61" s="58"/>
      <c r="R61" s="58"/>
      <c r="S61" s="70"/>
      <c r="T61" s="70"/>
      <c r="U61" s="58"/>
      <c r="V61" s="58"/>
      <c r="W61" s="67">
        <v>4</v>
      </c>
      <c r="X61" s="67">
        <v>1</v>
      </c>
      <c r="Y61" s="67">
        <v>3</v>
      </c>
      <c r="Z61" s="67"/>
      <c r="AA61" s="185" t="s">
        <v>52</v>
      </c>
      <c r="AB61" s="58" t="s">
        <v>332</v>
      </c>
      <c r="AC61" s="60">
        <f t="shared" si="0"/>
        <v>0.5</v>
      </c>
      <c r="AD61" s="60">
        <f t="shared" si="1"/>
        <v>2.5</v>
      </c>
      <c r="AE61" s="61">
        <f t="shared" si="2"/>
        <v>3</v>
      </c>
      <c r="AF61" s="61">
        <f>INDEX($BA$26:BF$44,MATCH(AE61,$AZ$26:$AZ$44,-1),MATCH(D61,$BA$25:$BF$25))</f>
        <v>0</v>
      </c>
      <c r="AG61" s="61">
        <v>1</v>
      </c>
      <c r="AH61" s="61">
        <v>1</v>
      </c>
      <c r="AI61" s="61">
        <v>1.2</v>
      </c>
      <c r="AJ61" s="61">
        <v>1</v>
      </c>
      <c r="AK61" s="61">
        <v>1</v>
      </c>
      <c r="AL61" s="61">
        <v>0.8</v>
      </c>
      <c r="AM61" s="68">
        <f t="shared" si="3"/>
        <v>2198.4</v>
      </c>
      <c r="AN61" s="69">
        <f t="shared" si="4"/>
        <v>879360000</v>
      </c>
      <c r="AO61" s="69">
        <f t="shared" si="5"/>
        <v>1</v>
      </c>
      <c r="AP61" s="69">
        <f t="shared" si="6"/>
        <v>4</v>
      </c>
      <c r="AQ61" s="31"/>
    </row>
    <row r="62" spans="1:47" ht="15" customHeight="1">
      <c r="A62" s="11" t="s">
        <v>208</v>
      </c>
      <c r="B62" s="11">
        <v>836</v>
      </c>
      <c r="C62" s="11"/>
      <c r="D62" s="49" t="s">
        <v>22</v>
      </c>
      <c r="E62" s="47">
        <v>6</v>
      </c>
      <c r="F62" s="47">
        <v>3</v>
      </c>
      <c r="G62" s="47">
        <v>7</v>
      </c>
      <c r="H62" s="47">
        <v>0</v>
      </c>
      <c r="I62" s="47">
        <v>0</v>
      </c>
      <c r="J62" s="47">
        <v>0</v>
      </c>
      <c r="K62" s="47" t="s">
        <v>41</v>
      </c>
      <c r="L62" s="48">
        <v>0</v>
      </c>
      <c r="M62" s="48"/>
      <c r="N62" s="50"/>
      <c r="O62" s="11" t="s">
        <v>10</v>
      </c>
      <c r="P62" s="11" t="s">
        <v>33</v>
      </c>
      <c r="Q62" s="11" t="s">
        <v>25</v>
      </c>
      <c r="R62" s="11"/>
      <c r="S62" s="11"/>
      <c r="T62" s="11"/>
      <c r="U62" s="11"/>
      <c r="V62" s="11"/>
      <c r="W62" s="45">
        <v>0</v>
      </c>
      <c r="X62" s="45">
        <v>2</v>
      </c>
      <c r="Y62" s="45">
        <v>4</v>
      </c>
      <c r="Z62" s="45"/>
      <c r="AA62" s="184" t="s">
        <v>10</v>
      </c>
      <c r="AB62" s="11" t="s">
        <v>348</v>
      </c>
      <c r="AC62" s="60">
        <f t="shared" si="0"/>
        <v>-0.5</v>
      </c>
      <c r="AD62" s="60">
        <f t="shared" si="1"/>
        <v>0</v>
      </c>
      <c r="AE62" s="61">
        <f t="shared" si="2"/>
        <v>-0.5</v>
      </c>
      <c r="AF62" s="61">
        <f>INDEX($BA$26:BF$44,MATCH(AE62,$AZ$26:$AZ$44,-1),MATCH(D62,$BA$25:$BF$25))</f>
        <v>0</v>
      </c>
      <c r="AG62" s="61">
        <v>1</v>
      </c>
      <c r="AH62" s="61">
        <v>1</v>
      </c>
      <c r="AI62" s="61">
        <v>1</v>
      </c>
      <c r="AJ62" s="61">
        <v>1</v>
      </c>
      <c r="AK62" s="61">
        <v>1</v>
      </c>
      <c r="AL62" s="61">
        <v>0.8</v>
      </c>
      <c r="AM62" s="61">
        <f t="shared" si="3"/>
        <v>44</v>
      </c>
      <c r="AN62" s="62">
        <f t="shared" si="4"/>
        <v>0</v>
      </c>
      <c r="AO62" s="62">
        <f t="shared" si="5"/>
        <v>0</v>
      </c>
      <c r="AP62" s="62">
        <f t="shared" si="6"/>
        <v>0</v>
      </c>
      <c r="AQ62" s="31"/>
      <c r="AR62" s="18"/>
      <c r="AS62" s="18"/>
      <c r="AT62" s="18"/>
      <c r="AU62" s="18"/>
    </row>
    <row r="63" spans="1:47" ht="15" customHeight="1">
      <c r="A63" s="58" t="s">
        <v>66</v>
      </c>
      <c r="B63" s="58">
        <v>304</v>
      </c>
      <c r="C63" s="58"/>
      <c r="D63" s="63" t="s">
        <v>22</v>
      </c>
      <c r="E63" s="64">
        <v>5</v>
      </c>
      <c r="F63" s="64">
        <v>6</v>
      </c>
      <c r="G63" s="64">
        <v>5</v>
      </c>
      <c r="H63" s="64">
        <v>0</v>
      </c>
      <c r="I63" s="64">
        <v>0</v>
      </c>
      <c r="J63" s="64">
        <v>0</v>
      </c>
      <c r="K63" s="64" t="s">
        <v>41</v>
      </c>
      <c r="L63" s="65">
        <v>0</v>
      </c>
      <c r="M63" s="65"/>
      <c r="N63" s="66"/>
      <c r="O63" s="58" t="s">
        <v>10</v>
      </c>
      <c r="P63" s="58" t="s">
        <v>33</v>
      </c>
      <c r="Q63" s="58" t="s">
        <v>25</v>
      </c>
      <c r="R63" s="58"/>
      <c r="S63" s="58"/>
      <c r="T63" s="58"/>
      <c r="U63" s="58"/>
      <c r="V63" s="58"/>
      <c r="W63" s="67">
        <v>0</v>
      </c>
      <c r="X63" s="67">
        <v>0</v>
      </c>
      <c r="Y63" s="67">
        <v>3</v>
      </c>
      <c r="Z63" s="67"/>
      <c r="AA63" s="185" t="s">
        <v>10</v>
      </c>
      <c r="AB63" s="58" t="s">
        <v>332</v>
      </c>
      <c r="AC63" s="60">
        <f t="shared" si="0"/>
        <v>-0.5</v>
      </c>
      <c r="AD63" s="60">
        <f t="shared" si="1"/>
        <v>0</v>
      </c>
      <c r="AE63" s="61">
        <f t="shared" si="2"/>
        <v>-0.5</v>
      </c>
      <c r="AF63" s="61">
        <f>INDEX($BA$26:BF$44,MATCH(AE63,$AZ$26:$AZ$44,-1),MATCH(D63,$BA$25:$BF$25))</f>
        <v>0</v>
      </c>
      <c r="AG63" s="61">
        <v>1</v>
      </c>
      <c r="AH63" s="61">
        <v>1</v>
      </c>
      <c r="AI63" s="61">
        <v>1</v>
      </c>
      <c r="AJ63" s="61">
        <v>1</v>
      </c>
      <c r="AK63" s="61">
        <v>0.8</v>
      </c>
      <c r="AL63" s="61">
        <v>1</v>
      </c>
      <c r="AM63" s="68">
        <f t="shared" si="3"/>
        <v>44</v>
      </c>
      <c r="AN63" s="69">
        <f t="shared" si="4"/>
        <v>0</v>
      </c>
      <c r="AO63" s="69">
        <f t="shared" si="5"/>
        <v>0</v>
      </c>
      <c r="AP63" s="69">
        <f t="shared" si="6"/>
        <v>0</v>
      </c>
      <c r="AQ63" s="31"/>
      <c r="AR63" s="18"/>
      <c r="AS63" s="18"/>
      <c r="AT63" s="18"/>
      <c r="AU63" s="18"/>
    </row>
    <row r="64" spans="1:47" ht="15" customHeight="1">
      <c r="A64" s="11" t="s">
        <v>194</v>
      </c>
      <c r="B64" s="11">
        <v>533</v>
      </c>
      <c r="C64" s="11"/>
      <c r="D64" s="49" t="s">
        <v>22</v>
      </c>
      <c r="E64" s="47">
        <v>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 t="s">
        <v>41</v>
      </c>
      <c r="L64" s="48">
        <v>0</v>
      </c>
      <c r="M64" s="48"/>
      <c r="N64" s="50"/>
      <c r="O64" s="11" t="s">
        <v>10</v>
      </c>
      <c r="P64" s="11" t="s">
        <v>33</v>
      </c>
      <c r="Q64" s="11" t="s">
        <v>25</v>
      </c>
      <c r="R64" s="11" t="s">
        <v>34</v>
      </c>
      <c r="S64" s="11"/>
      <c r="T64" s="11"/>
      <c r="U64" s="11"/>
      <c r="V64" s="11"/>
      <c r="W64" s="45">
        <v>0</v>
      </c>
      <c r="X64" s="45">
        <v>1</v>
      </c>
      <c r="Y64" s="45">
        <v>4</v>
      </c>
      <c r="Z64" s="45"/>
      <c r="AA64" s="184" t="s">
        <v>10</v>
      </c>
      <c r="AB64" s="11" t="s">
        <v>348</v>
      </c>
      <c r="AC64" s="60">
        <f t="shared" si="0"/>
        <v>-0.5</v>
      </c>
      <c r="AD64" s="60">
        <f t="shared" si="1"/>
        <v>0</v>
      </c>
      <c r="AE64" s="61">
        <f t="shared" si="2"/>
        <v>-0.5</v>
      </c>
      <c r="AF64" s="61">
        <f>INDEX($BA$26:BF$44,MATCH(AE64,$AZ$26:$AZ$44,-1),MATCH(D64,$BA$25:$BF$25))</f>
        <v>0</v>
      </c>
      <c r="AG64" s="61">
        <v>1</v>
      </c>
      <c r="AH64" s="61">
        <v>1</v>
      </c>
      <c r="AI64" s="61">
        <v>1</v>
      </c>
      <c r="AJ64" s="61">
        <v>0.8</v>
      </c>
      <c r="AK64" s="61">
        <v>0.8</v>
      </c>
      <c r="AL64" s="61">
        <v>0.8</v>
      </c>
      <c r="AM64" s="61">
        <f t="shared" si="3"/>
        <v>28.160000000000004</v>
      </c>
      <c r="AN64" s="62">
        <f t="shared" si="4"/>
        <v>0</v>
      </c>
      <c r="AO64" s="62">
        <f t="shared" si="5"/>
        <v>0</v>
      </c>
      <c r="AP64" s="62">
        <f t="shared" si="6"/>
        <v>0</v>
      </c>
      <c r="AQ64" s="31"/>
      <c r="AR64" s="23"/>
      <c r="AS64" s="18"/>
      <c r="AT64" s="18"/>
      <c r="AU64" s="18"/>
    </row>
    <row r="65" spans="1:47" ht="15" customHeight="1">
      <c r="A65" s="11" t="s">
        <v>46</v>
      </c>
      <c r="B65" s="11">
        <v>438</v>
      </c>
      <c r="C65" s="11"/>
      <c r="D65" s="49" t="s">
        <v>22</v>
      </c>
      <c r="E65" s="47">
        <v>3</v>
      </c>
      <c r="F65" s="47">
        <v>4</v>
      </c>
      <c r="G65" s="47">
        <v>1</v>
      </c>
      <c r="H65" s="47">
        <v>0</v>
      </c>
      <c r="I65" s="47">
        <v>0</v>
      </c>
      <c r="J65" s="47">
        <v>0</v>
      </c>
      <c r="K65" s="47" t="s">
        <v>41</v>
      </c>
      <c r="L65" s="48">
        <v>0</v>
      </c>
      <c r="M65" s="48"/>
      <c r="N65" s="50"/>
      <c r="O65" s="11" t="s">
        <v>10</v>
      </c>
      <c r="P65" s="11" t="s">
        <v>33</v>
      </c>
      <c r="Q65" s="11" t="s">
        <v>25</v>
      </c>
      <c r="R65" s="11" t="s">
        <v>6</v>
      </c>
      <c r="S65" s="11"/>
      <c r="T65" s="11"/>
      <c r="U65" s="11"/>
      <c r="V65" s="11"/>
      <c r="W65" s="45">
        <v>0</v>
      </c>
      <c r="X65" s="45">
        <v>0</v>
      </c>
      <c r="Y65" s="45">
        <v>2</v>
      </c>
      <c r="Z65" s="45"/>
      <c r="AA65" s="184" t="s">
        <v>10</v>
      </c>
      <c r="AB65" s="11" t="s">
        <v>348</v>
      </c>
      <c r="AC65" s="60">
        <f t="shared" si="0"/>
        <v>-0.5</v>
      </c>
      <c r="AD65" s="60">
        <f t="shared" si="1"/>
        <v>0</v>
      </c>
      <c r="AE65" s="61">
        <f t="shared" si="2"/>
        <v>-0.5</v>
      </c>
      <c r="AF65" s="61">
        <f>INDEX($BA$26:BF$44,MATCH(AE65,$AZ$26:$AZ$44,-1),MATCH(D65,$BA$25:$BF$25))</f>
        <v>0</v>
      </c>
      <c r="AG65" s="61">
        <v>1</v>
      </c>
      <c r="AH65" s="61">
        <v>1</v>
      </c>
      <c r="AI65" s="61">
        <v>1</v>
      </c>
      <c r="AJ65" s="61">
        <v>1</v>
      </c>
      <c r="AK65" s="61">
        <v>1</v>
      </c>
      <c r="AL65" s="61">
        <v>0.8</v>
      </c>
      <c r="AM65" s="61">
        <f t="shared" si="3"/>
        <v>44</v>
      </c>
      <c r="AN65" s="62">
        <f t="shared" si="4"/>
        <v>0</v>
      </c>
      <c r="AO65" s="62">
        <f t="shared" si="5"/>
        <v>0</v>
      </c>
      <c r="AP65" s="62">
        <f t="shared" si="6"/>
        <v>0</v>
      </c>
      <c r="AQ65" s="24"/>
      <c r="AR65" s="18"/>
      <c r="AS65" s="18"/>
      <c r="AT65" s="18"/>
      <c r="AU65" s="18"/>
    </row>
    <row r="66" spans="1:47" ht="15" customHeight="1">
      <c r="A66" s="58" t="s">
        <v>93</v>
      </c>
      <c r="B66" s="58">
        <v>1005</v>
      </c>
      <c r="C66" s="58"/>
      <c r="D66" s="63" t="s">
        <v>15</v>
      </c>
      <c r="E66" s="64">
        <v>6</v>
      </c>
      <c r="F66" s="64">
        <v>6</v>
      </c>
      <c r="G66" s="64">
        <v>6</v>
      </c>
      <c r="H66" s="64">
        <v>8</v>
      </c>
      <c r="I66" s="64">
        <v>7</v>
      </c>
      <c r="J66" s="64">
        <v>8</v>
      </c>
      <c r="K66" s="64" t="s">
        <v>41</v>
      </c>
      <c r="L66" s="65" t="s">
        <v>15</v>
      </c>
      <c r="M66" s="65"/>
      <c r="N66" s="66" t="s">
        <v>15</v>
      </c>
      <c r="O66" s="58" t="s">
        <v>28</v>
      </c>
      <c r="P66" s="58" t="s">
        <v>44</v>
      </c>
      <c r="Q66" s="58"/>
      <c r="R66" s="58"/>
      <c r="S66" s="70"/>
      <c r="T66" s="70"/>
      <c r="U66" s="58" t="s">
        <v>15</v>
      </c>
      <c r="V66" s="58"/>
      <c r="W66" s="67">
        <v>3</v>
      </c>
      <c r="X66" s="67">
        <v>0</v>
      </c>
      <c r="Y66" s="67">
        <v>3</v>
      </c>
      <c r="Z66" s="67"/>
      <c r="AA66" s="185" t="s">
        <v>52</v>
      </c>
      <c r="AB66" s="58" t="s">
        <v>333</v>
      </c>
      <c r="AC66" s="60">
        <f t="shared" si="0"/>
        <v>1</v>
      </c>
      <c r="AD66" s="60">
        <f t="shared" si="1"/>
        <v>4</v>
      </c>
      <c r="AE66" s="61">
        <f t="shared" si="2"/>
        <v>5</v>
      </c>
      <c r="AF66" s="61">
        <f>INDEX($BA$26:BF$44,MATCH(AE66,$AZ$26:$AZ$44,-1),MATCH(D66,$BA$25:$BF$25))</f>
        <v>0</v>
      </c>
      <c r="AG66" s="61">
        <v>1</v>
      </c>
      <c r="AH66" s="61">
        <v>1</v>
      </c>
      <c r="AI66" s="61">
        <v>1</v>
      </c>
      <c r="AJ66" s="61">
        <v>1</v>
      </c>
      <c r="AK66" s="61">
        <v>0.8</v>
      </c>
      <c r="AL66" s="61">
        <v>0.8</v>
      </c>
      <c r="AM66" s="68">
        <f t="shared" si="3"/>
        <v>3750.4</v>
      </c>
      <c r="AN66" s="69">
        <f t="shared" si="4"/>
        <v>1125120000000</v>
      </c>
      <c r="AO66" s="69">
        <f t="shared" si="5"/>
        <v>1000</v>
      </c>
      <c r="AP66" s="69">
        <f t="shared" si="6"/>
        <v>3000</v>
      </c>
      <c r="AQ66" s="31"/>
      <c r="AR66" s="19"/>
      <c r="AS66" s="19"/>
      <c r="AT66" s="19"/>
      <c r="AU66" s="19"/>
    </row>
    <row r="67" spans="1:47" ht="15" customHeight="1">
      <c r="A67" s="11" t="s">
        <v>378</v>
      </c>
      <c r="B67" s="11">
        <v>1637</v>
      </c>
      <c r="C67" s="11"/>
      <c r="D67" s="49" t="s">
        <v>22</v>
      </c>
      <c r="E67" s="47">
        <v>5</v>
      </c>
      <c r="F67" s="47">
        <v>1</v>
      </c>
      <c r="G67" s="47">
        <v>0</v>
      </c>
      <c r="H67" s="47">
        <v>0</v>
      </c>
      <c r="I67" s="47">
        <v>0</v>
      </c>
      <c r="J67" s="47">
        <v>0</v>
      </c>
      <c r="K67" s="47" t="s">
        <v>41</v>
      </c>
      <c r="L67" s="48">
        <v>0</v>
      </c>
      <c r="M67" s="48"/>
      <c r="N67" s="50"/>
      <c r="O67" s="11" t="s">
        <v>10</v>
      </c>
      <c r="P67" s="11" t="s">
        <v>33</v>
      </c>
      <c r="Q67" s="11" t="s">
        <v>25</v>
      </c>
      <c r="R67" s="11"/>
      <c r="S67" s="11"/>
      <c r="T67" s="11"/>
      <c r="U67" s="11"/>
      <c r="V67" s="11"/>
      <c r="W67" s="45">
        <v>0</v>
      </c>
      <c r="X67" s="45">
        <v>2</v>
      </c>
      <c r="Y67" s="45">
        <v>0</v>
      </c>
      <c r="Z67" s="45"/>
      <c r="AA67" s="184" t="s">
        <v>10</v>
      </c>
      <c r="AB67" s="11" t="s">
        <v>349</v>
      </c>
      <c r="AC67" s="60">
        <f t="shared" si="0"/>
        <v>-0.5</v>
      </c>
      <c r="AD67" s="60">
        <f t="shared" si="1"/>
        <v>0</v>
      </c>
      <c r="AE67" s="61">
        <f t="shared" si="2"/>
        <v>-0.5</v>
      </c>
      <c r="AF67" s="61">
        <f>INDEX($BA$26:BF$44,MATCH(AE67,$AZ$26:$AZ$44,-1),MATCH(D67,$BA$25:$BF$25))</f>
        <v>0</v>
      </c>
      <c r="AG67" s="61">
        <v>1</v>
      </c>
      <c r="AH67" s="61">
        <v>1</v>
      </c>
      <c r="AI67" s="61">
        <v>1.2</v>
      </c>
      <c r="AJ67" s="61">
        <v>1</v>
      </c>
      <c r="AK67" s="61">
        <v>1</v>
      </c>
      <c r="AL67" s="61">
        <v>0.8</v>
      </c>
      <c r="AM67" s="61">
        <f t="shared" si="3"/>
        <v>52.800000000000004</v>
      </c>
      <c r="AN67" s="62">
        <f t="shared" si="4"/>
        <v>0</v>
      </c>
      <c r="AO67" s="62">
        <f t="shared" si="5"/>
        <v>0</v>
      </c>
      <c r="AP67" s="62">
        <f t="shared" si="6"/>
        <v>0</v>
      </c>
      <c r="AQ67" s="28"/>
      <c r="AR67" s="18"/>
      <c r="AS67" s="18"/>
      <c r="AT67" s="18"/>
      <c r="AU67" s="18"/>
    </row>
    <row r="68" spans="1:47" ht="15" customHeight="1">
      <c r="A68" s="11" t="s">
        <v>398</v>
      </c>
      <c r="B68" s="11">
        <v>2514</v>
      </c>
      <c r="C68" s="11"/>
      <c r="D68" s="49" t="s">
        <v>16</v>
      </c>
      <c r="E68" s="47">
        <v>4</v>
      </c>
      <c r="F68" s="47">
        <v>4</v>
      </c>
      <c r="G68" s="47">
        <v>9</v>
      </c>
      <c r="H68" s="47">
        <v>0</v>
      </c>
      <c r="I68" s="47">
        <v>1</v>
      </c>
      <c r="J68" s="47">
        <v>2</v>
      </c>
      <c r="K68" s="47" t="s">
        <v>41</v>
      </c>
      <c r="L68" s="48">
        <v>3</v>
      </c>
      <c r="M68" s="48"/>
      <c r="N68" s="50"/>
      <c r="O68" s="11" t="s">
        <v>33</v>
      </c>
      <c r="P68" s="11" t="s">
        <v>25</v>
      </c>
      <c r="Q68" s="11"/>
      <c r="R68" s="11"/>
      <c r="S68" s="11"/>
      <c r="T68" s="11"/>
      <c r="U68" s="11"/>
      <c r="V68" s="11"/>
      <c r="W68" s="45">
        <v>5</v>
      </c>
      <c r="X68" s="45">
        <v>0</v>
      </c>
      <c r="Y68" s="45">
        <v>3</v>
      </c>
      <c r="Z68" s="45"/>
      <c r="AA68" s="184" t="s">
        <v>55</v>
      </c>
      <c r="AB68" s="11" t="s">
        <v>343</v>
      </c>
      <c r="AC68" s="60">
        <f t="shared" si="0"/>
        <v>0</v>
      </c>
      <c r="AD68" s="60">
        <f t="shared" si="1"/>
        <v>0</v>
      </c>
      <c r="AE68" s="61">
        <f t="shared" si="2"/>
        <v>0</v>
      </c>
      <c r="AF68" s="61">
        <f>INDEX($BA$26:BF$44,MATCH(AE68,$AZ$26:$AZ$44,-1),MATCH(D68,$BA$25:$BF$25))</f>
        <v>0.5</v>
      </c>
      <c r="AG68" s="61">
        <v>1</v>
      </c>
      <c r="AH68" s="61">
        <v>1</v>
      </c>
      <c r="AI68" s="61">
        <v>1</v>
      </c>
      <c r="AJ68" s="61">
        <v>1</v>
      </c>
      <c r="AK68" s="61">
        <v>1</v>
      </c>
      <c r="AL68" s="61">
        <v>0.8</v>
      </c>
      <c r="AM68" s="61">
        <f t="shared" si="3"/>
        <v>176</v>
      </c>
      <c r="AN68" s="62">
        <f t="shared" si="4"/>
        <v>880</v>
      </c>
      <c r="AO68" s="62">
        <f t="shared" si="5"/>
        <v>0</v>
      </c>
      <c r="AP68" s="62">
        <f t="shared" si="6"/>
        <v>0</v>
      </c>
      <c r="AQ68" s="31"/>
      <c r="AR68" s="19"/>
      <c r="AS68" s="19"/>
      <c r="AT68" s="19"/>
      <c r="AU68" s="19"/>
    </row>
    <row r="69" spans="1:47" ht="15" customHeight="1">
      <c r="A69" s="78" t="s">
        <v>375</v>
      </c>
      <c r="B69" s="78">
        <v>1430</v>
      </c>
      <c r="C69" s="78"/>
      <c r="D69" s="79" t="s">
        <v>22</v>
      </c>
      <c r="E69" s="80">
        <v>2</v>
      </c>
      <c r="F69" s="80">
        <v>5</v>
      </c>
      <c r="G69" s="80">
        <v>1</v>
      </c>
      <c r="H69" s="80">
        <v>0</v>
      </c>
      <c r="I69" s="80">
        <v>0</v>
      </c>
      <c r="J69" s="80">
        <v>0</v>
      </c>
      <c r="K69" s="80" t="s">
        <v>41</v>
      </c>
      <c r="L69" s="81">
        <v>0</v>
      </c>
      <c r="M69" s="81"/>
      <c r="N69" s="82"/>
      <c r="O69" s="78" t="s">
        <v>10</v>
      </c>
      <c r="P69" s="78" t="s">
        <v>33</v>
      </c>
      <c r="Q69" s="78" t="s">
        <v>25</v>
      </c>
      <c r="R69" s="78" t="s">
        <v>6</v>
      </c>
      <c r="S69" s="83"/>
      <c r="T69" s="83"/>
      <c r="U69" s="78"/>
      <c r="V69" s="78"/>
      <c r="W69" s="56">
        <v>0</v>
      </c>
      <c r="X69" s="56">
        <v>1</v>
      </c>
      <c r="Y69" s="56">
        <v>4</v>
      </c>
      <c r="Z69" s="56"/>
      <c r="AA69" s="186" t="s">
        <v>10</v>
      </c>
      <c r="AB69" s="78" t="s">
        <v>345</v>
      </c>
      <c r="AC69" s="60">
        <f t="shared" si="0"/>
        <v>-0.5</v>
      </c>
      <c r="AD69" s="60">
        <f t="shared" si="1"/>
        <v>0</v>
      </c>
      <c r="AE69" s="61">
        <f t="shared" si="2"/>
        <v>-0.5</v>
      </c>
      <c r="AF69" s="61">
        <f>INDEX($BA$26:BF$44,MATCH(AE69,$AZ$26:$AZ$44,-1),MATCH(D69,$BA$25:$BF$25))</f>
        <v>0</v>
      </c>
      <c r="AG69" s="61">
        <v>1</v>
      </c>
      <c r="AH69" s="61">
        <v>1</v>
      </c>
      <c r="AI69" s="61">
        <v>1</v>
      </c>
      <c r="AJ69" s="61">
        <v>1</v>
      </c>
      <c r="AK69" s="61">
        <v>0.8</v>
      </c>
      <c r="AL69" s="61">
        <v>0.8</v>
      </c>
      <c r="AM69" s="84">
        <f t="shared" si="3"/>
        <v>35.200000000000003</v>
      </c>
      <c r="AN69" s="85">
        <f t="shared" si="4"/>
        <v>0</v>
      </c>
      <c r="AO69" s="85">
        <f t="shared" si="5"/>
        <v>0</v>
      </c>
      <c r="AP69" s="85">
        <f t="shared" si="6"/>
        <v>0</v>
      </c>
      <c r="AQ69" s="28"/>
      <c r="AR69" s="19"/>
      <c r="AS69" s="19"/>
      <c r="AT69" s="19"/>
      <c r="AU69" s="19"/>
    </row>
    <row r="70" spans="1:47" ht="15.75">
      <c r="A70" s="11" t="s">
        <v>302</v>
      </c>
      <c r="B70" s="11">
        <v>2734</v>
      </c>
      <c r="C70" s="11"/>
      <c r="D70" s="49" t="s">
        <v>22</v>
      </c>
      <c r="E70" s="47">
        <v>3</v>
      </c>
      <c r="F70" s="47">
        <v>2</v>
      </c>
      <c r="G70" s="47">
        <v>4</v>
      </c>
      <c r="H70" s="47">
        <v>0</v>
      </c>
      <c r="I70" s="47">
        <v>0</v>
      </c>
      <c r="J70" s="47">
        <v>0</v>
      </c>
      <c r="K70" s="47" t="s">
        <v>41</v>
      </c>
      <c r="L70" s="48">
        <v>0</v>
      </c>
      <c r="M70" s="48"/>
      <c r="N70" s="50"/>
      <c r="O70" s="11" t="s">
        <v>10</v>
      </c>
      <c r="P70" s="11" t="s">
        <v>33</v>
      </c>
      <c r="Q70" s="11" t="s">
        <v>25</v>
      </c>
      <c r="R70" s="11"/>
      <c r="S70" s="11"/>
      <c r="T70" s="11"/>
      <c r="U70" s="11"/>
      <c r="V70" s="11"/>
      <c r="W70" s="45">
        <v>0</v>
      </c>
      <c r="X70" s="45">
        <v>2</v>
      </c>
      <c r="Y70" s="45">
        <v>3</v>
      </c>
      <c r="Z70" s="45"/>
      <c r="AA70" s="184" t="s">
        <v>10</v>
      </c>
      <c r="AB70" s="11" t="s">
        <v>351</v>
      </c>
      <c r="AC70" s="60">
        <f t="shared" si="0"/>
        <v>-0.5</v>
      </c>
      <c r="AD70" s="60">
        <f t="shared" si="1"/>
        <v>0</v>
      </c>
      <c r="AE70" s="61">
        <f t="shared" si="2"/>
        <v>-0.5</v>
      </c>
      <c r="AF70" s="61">
        <f>INDEX($BA$26:BF$44,MATCH(AE70,$AZ$26:$AZ$44,-1),MATCH(D70,$BA$25:$BF$25))</f>
        <v>0</v>
      </c>
      <c r="AG70" s="61">
        <v>1</v>
      </c>
      <c r="AH70" s="61">
        <v>1</v>
      </c>
      <c r="AI70" s="61">
        <v>1</v>
      </c>
      <c r="AJ70" s="61">
        <v>1</v>
      </c>
      <c r="AK70" s="61">
        <v>1</v>
      </c>
      <c r="AL70" s="61">
        <v>0.8</v>
      </c>
      <c r="AM70" s="61">
        <f t="shared" si="3"/>
        <v>44</v>
      </c>
      <c r="AN70" s="62">
        <f t="shared" si="4"/>
        <v>0</v>
      </c>
      <c r="AO70" s="62">
        <f t="shared" si="5"/>
        <v>0</v>
      </c>
      <c r="AP70" s="62">
        <f t="shared" si="6"/>
        <v>0</v>
      </c>
      <c r="AQ70" s="24"/>
      <c r="AR70" s="18"/>
      <c r="AS70" s="18"/>
      <c r="AT70" s="18"/>
      <c r="AU70" s="18"/>
    </row>
    <row r="71" spans="1:47" ht="15.75">
      <c r="A71" s="58" t="s">
        <v>339</v>
      </c>
      <c r="B71" s="58">
        <v>2325</v>
      </c>
      <c r="C71" s="58"/>
      <c r="D71" s="63" t="s">
        <v>17</v>
      </c>
      <c r="E71" s="64">
        <v>8</v>
      </c>
      <c r="F71" s="64">
        <v>8</v>
      </c>
      <c r="G71" s="64">
        <v>8</v>
      </c>
      <c r="H71" s="64">
        <v>4</v>
      </c>
      <c r="I71" s="64">
        <v>4</v>
      </c>
      <c r="J71" s="64">
        <v>0</v>
      </c>
      <c r="K71" s="64" t="s">
        <v>41</v>
      </c>
      <c r="L71" s="65">
        <v>5</v>
      </c>
      <c r="M71" s="65"/>
      <c r="N71" s="66"/>
      <c r="O71" s="58" t="s">
        <v>25</v>
      </c>
      <c r="P71" s="58"/>
      <c r="Q71" s="58"/>
      <c r="R71" s="58"/>
      <c r="S71" s="70"/>
      <c r="T71" s="70"/>
      <c r="U71" s="58"/>
      <c r="V71" s="58"/>
      <c r="W71" s="67">
        <v>3</v>
      </c>
      <c r="X71" s="67">
        <v>0</v>
      </c>
      <c r="Y71" s="67">
        <v>2</v>
      </c>
      <c r="Z71" s="67"/>
      <c r="AA71" s="185" t="s">
        <v>367</v>
      </c>
      <c r="AB71" s="58" t="s">
        <v>346</v>
      </c>
      <c r="AC71" s="60">
        <f t="shared" si="0"/>
        <v>0</v>
      </c>
      <c r="AD71" s="60">
        <f t="shared" si="1"/>
        <v>2</v>
      </c>
      <c r="AE71" s="61">
        <f t="shared" si="2"/>
        <v>2</v>
      </c>
      <c r="AF71" s="61">
        <f>INDEX($BA$26:BF$44,MATCH(AE71,$AZ$26:$AZ$44,-1),MATCH(D71,$BA$25:$BF$25))</f>
        <v>0</v>
      </c>
      <c r="AG71" s="61">
        <v>1</v>
      </c>
      <c r="AH71" s="61">
        <v>1</v>
      </c>
      <c r="AI71" s="61">
        <v>1</v>
      </c>
      <c r="AJ71" s="61">
        <v>1</v>
      </c>
      <c r="AK71" s="61">
        <v>1</v>
      </c>
      <c r="AL71" s="61">
        <v>0.8</v>
      </c>
      <c r="AM71" s="68">
        <f t="shared" si="3"/>
        <v>448</v>
      </c>
      <c r="AN71" s="69">
        <f t="shared" si="4"/>
        <v>13440000</v>
      </c>
      <c r="AO71" s="69">
        <f t="shared" si="5"/>
        <v>2</v>
      </c>
      <c r="AP71" s="69">
        <f t="shared" si="6"/>
        <v>6</v>
      </c>
      <c r="AQ71" s="26"/>
      <c r="AR71" s="19"/>
      <c r="AS71" s="19"/>
      <c r="AT71" s="19"/>
      <c r="AU71" s="19"/>
    </row>
    <row r="72" spans="1:47" ht="15" customHeight="1">
      <c r="A72" s="58" t="s">
        <v>122</v>
      </c>
      <c r="B72" s="58">
        <v>1904</v>
      </c>
      <c r="C72" s="58"/>
      <c r="D72" s="63" t="s">
        <v>14</v>
      </c>
      <c r="E72" s="64">
        <v>2</v>
      </c>
      <c r="F72" s="64">
        <v>6</v>
      </c>
      <c r="G72" s="64">
        <v>5</v>
      </c>
      <c r="H72" s="64">
        <v>5</v>
      </c>
      <c r="I72" s="64">
        <v>5</v>
      </c>
      <c r="J72" s="64">
        <v>7</v>
      </c>
      <c r="K72" s="64" t="s">
        <v>41</v>
      </c>
      <c r="L72" s="65">
        <v>9</v>
      </c>
      <c r="M72" s="65"/>
      <c r="N72" s="66"/>
      <c r="O72" s="58" t="s">
        <v>20</v>
      </c>
      <c r="P72" s="58" t="s">
        <v>25</v>
      </c>
      <c r="Q72" s="58"/>
      <c r="R72" s="58"/>
      <c r="S72" s="70"/>
      <c r="T72" s="70"/>
      <c r="U72" s="58"/>
      <c r="V72" s="58"/>
      <c r="W72" s="67">
        <v>3</v>
      </c>
      <c r="X72" s="67">
        <v>0</v>
      </c>
      <c r="Y72" s="67">
        <v>3</v>
      </c>
      <c r="Z72" s="67"/>
      <c r="AA72" s="185" t="s">
        <v>52</v>
      </c>
      <c r="AB72" s="58" t="s">
        <v>334</v>
      </c>
      <c r="AC72" s="60">
        <f t="shared" si="0"/>
        <v>1</v>
      </c>
      <c r="AD72" s="60">
        <f t="shared" si="1"/>
        <v>2.5</v>
      </c>
      <c r="AE72" s="61">
        <f t="shared" si="2"/>
        <v>3.5</v>
      </c>
      <c r="AF72" s="61">
        <f>INDEX($BA$26:BF$44,MATCH(AE72,$AZ$26:$AZ$44,-1),MATCH(D72,$BA$25:$BF$25))</f>
        <v>0</v>
      </c>
      <c r="AG72" s="61">
        <v>1</v>
      </c>
      <c r="AH72" s="61">
        <v>1</v>
      </c>
      <c r="AI72" s="61">
        <v>1</v>
      </c>
      <c r="AJ72" s="61">
        <v>1</v>
      </c>
      <c r="AK72" s="61">
        <v>1</v>
      </c>
      <c r="AL72" s="61">
        <v>0.8</v>
      </c>
      <c r="AM72" s="68">
        <f t="shared" si="3"/>
        <v>2928</v>
      </c>
      <c r="AN72" s="69">
        <f t="shared" si="4"/>
        <v>878400000</v>
      </c>
      <c r="AO72" s="69">
        <f t="shared" si="5"/>
        <v>1</v>
      </c>
      <c r="AP72" s="69">
        <f t="shared" si="6"/>
        <v>3</v>
      </c>
      <c r="AQ72" s="31"/>
      <c r="AR72" s="18"/>
      <c r="AS72" s="18"/>
      <c r="AT72" s="18"/>
      <c r="AU72" s="18"/>
    </row>
    <row r="73" spans="1:47" ht="15.75">
      <c r="A73" s="11" t="s">
        <v>210</v>
      </c>
      <c r="B73" s="11">
        <v>839</v>
      </c>
      <c r="C73" s="11"/>
      <c r="D73" s="49" t="s">
        <v>22</v>
      </c>
      <c r="E73" s="47">
        <v>2</v>
      </c>
      <c r="F73" s="47">
        <v>2</v>
      </c>
      <c r="G73" s="47">
        <v>2</v>
      </c>
      <c r="H73" s="47">
        <v>0</v>
      </c>
      <c r="I73" s="47">
        <v>0</v>
      </c>
      <c r="J73" s="47">
        <v>0</v>
      </c>
      <c r="K73" s="47" t="s">
        <v>41</v>
      </c>
      <c r="L73" s="48">
        <v>0</v>
      </c>
      <c r="M73" s="48"/>
      <c r="N73" s="50"/>
      <c r="O73" s="11" t="s">
        <v>10</v>
      </c>
      <c r="P73" s="11" t="s">
        <v>33</v>
      </c>
      <c r="Q73" s="11" t="s">
        <v>25</v>
      </c>
      <c r="R73" s="11" t="s">
        <v>6</v>
      </c>
      <c r="S73" s="11"/>
      <c r="T73" s="11"/>
      <c r="U73" s="11"/>
      <c r="V73" s="11"/>
      <c r="W73" s="45">
        <v>0</v>
      </c>
      <c r="X73" s="45">
        <v>1</v>
      </c>
      <c r="Y73" s="45">
        <v>5</v>
      </c>
      <c r="Z73" s="45"/>
      <c r="AA73" s="184" t="s">
        <v>10</v>
      </c>
      <c r="AB73" s="11" t="s">
        <v>348</v>
      </c>
      <c r="AC73" s="60">
        <f t="shared" si="0"/>
        <v>-0.5</v>
      </c>
      <c r="AD73" s="60">
        <f t="shared" si="1"/>
        <v>0</v>
      </c>
      <c r="AE73" s="61">
        <f t="shared" si="2"/>
        <v>-0.5</v>
      </c>
      <c r="AF73" s="61">
        <f>INDEX($BA$26:BF$44,MATCH(AE73,$AZ$26:$AZ$44,-1),MATCH(D73,$BA$25:$BF$25))</f>
        <v>0</v>
      </c>
      <c r="AG73" s="61">
        <v>1</v>
      </c>
      <c r="AH73" s="61">
        <v>1</v>
      </c>
      <c r="AI73" s="61">
        <v>1</v>
      </c>
      <c r="AJ73" s="61">
        <v>1</v>
      </c>
      <c r="AK73" s="61">
        <v>0.8</v>
      </c>
      <c r="AL73" s="61">
        <v>0.8</v>
      </c>
      <c r="AM73" s="61">
        <f t="shared" si="3"/>
        <v>35.200000000000003</v>
      </c>
      <c r="AN73" s="62">
        <f t="shared" si="4"/>
        <v>0</v>
      </c>
      <c r="AO73" s="62">
        <f t="shared" si="5"/>
        <v>0</v>
      </c>
      <c r="AP73" s="62">
        <f t="shared" si="6"/>
        <v>0</v>
      </c>
      <c r="AQ73" s="31"/>
      <c r="AR73" s="18"/>
      <c r="AS73" s="18"/>
      <c r="AT73" s="18"/>
      <c r="AU73" s="18"/>
    </row>
    <row r="74" spans="1:47" ht="15.75">
      <c r="A74" s="11" t="s">
        <v>330</v>
      </c>
      <c r="B74" s="11">
        <v>3238</v>
      </c>
      <c r="C74" s="11"/>
      <c r="D74" s="49" t="s">
        <v>22</v>
      </c>
      <c r="E74" s="47">
        <v>7</v>
      </c>
      <c r="F74" s="47">
        <v>9</v>
      </c>
      <c r="G74" s="47">
        <v>4</v>
      </c>
      <c r="H74" s="47">
        <v>0</v>
      </c>
      <c r="I74" s="47">
        <v>0</v>
      </c>
      <c r="J74" s="47">
        <v>0</v>
      </c>
      <c r="K74" s="47" t="s">
        <v>41</v>
      </c>
      <c r="L74" s="48">
        <v>0</v>
      </c>
      <c r="M74" s="48"/>
      <c r="N74" s="50"/>
      <c r="O74" s="11" t="s">
        <v>10</v>
      </c>
      <c r="P74" s="11" t="s">
        <v>33</v>
      </c>
      <c r="Q74" s="11" t="s">
        <v>25</v>
      </c>
      <c r="R74" s="11"/>
      <c r="S74" s="11"/>
      <c r="T74" s="11"/>
      <c r="U74" s="11"/>
      <c r="V74" s="11"/>
      <c r="W74" s="45">
        <v>0</v>
      </c>
      <c r="X74" s="45">
        <v>2</v>
      </c>
      <c r="Y74" s="45">
        <v>4</v>
      </c>
      <c r="Z74" s="45"/>
      <c r="AA74" s="184" t="s">
        <v>10</v>
      </c>
      <c r="AB74" s="11" t="s">
        <v>351</v>
      </c>
      <c r="AC74" s="60">
        <f t="shared" si="0"/>
        <v>-0.5</v>
      </c>
      <c r="AD74" s="60">
        <f t="shared" si="1"/>
        <v>0</v>
      </c>
      <c r="AE74" s="61">
        <f t="shared" si="2"/>
        <v>-0.5</v>
      </c>
      <c r="AF74" s="61">
        <f>INDEX($BA$26:BF$44,MATCH(AE74,$AZ$26:$AZ$44,-1),MATCH(D74,$BA$25:$BF$25))</f>
        <v>0</v>
      </c>
      <c r="AG74" s="61">
        <v>1</v>
      </c>
      <c r="AH74" s="61">
        <v>1</v>
      </c>
      <c r="AI74" s="61">
        <v>1</v>
      </c>
      <c r="AJ74" s="61">
        <v>1</v>
      </c>
      <c r="AK74" s="61">
        <v>0.8</v>
      </c>
      <c r="AL74" s="61">
        <v>0.8</v>
      </c>
      <c r="AM74" s="61">
        <f t="shared" si="3"/>
        <v>35.200000000000003</v>
      </c>
      <c r="AN74" s="62">
        <f t="shared" si="4"/>
        <v>0</v>
      </c>
      <c r="AO74" s="62">
        <f t="shared" si="5"/>
        <v>0</v>
      </c>
      <c r="AP74" s="62">
        <f t="shared" si="6"/>
        <v>0</v>
      </c>
      <c r="AQ74" s="31"/>
      <c r="AR74" s="18"/>
      <c r="AS74" s="18"/>
      <c r="AT74" s="18"/>
      <c r="AU74" s="18"/>
    </row>
    <row r="75" spans="1:47" ht="15.75">
      <c r="A75" s="11" t="s">
        <v>401</v>
      </c>
      <c r="B75" s="11">
        <v>2809</v>
      </c>
      <c r="C75" s="11"/>
      <c r="D75" s="49" t="s">
        <v>14</v>
      </c>
      <c r="E75" s="47">
        <v>4</v>
      </c>
      <c r="F75" s="47">
        <v>4</v>
      </c>
      <c r="G75" s="47">
        <v>2</v>
      </c>
      <c r="H75" s="47">
        <v>5</v>
      </c>
      <c r="I75" s="47">
        <v>2</v>
      </c>
      <c r="J75" s="47">
        <v>0</v>
      </c>
      <c r="K75" s="47" t="s">
        <v>41</v>
      </c>
      <c r="L75" s="48">
        <v>9</v>
      </c>
      <c r="M75" s="48"/>
      <c r="N75" s="50" t="s">
        <v>19</v>
      </c>
      <c r="O75" s="11" t="s">
        <v>25</v>
      </c>
      <c r="P75" s="11" t="s">
        <v>6</v>
      </c>
      <c r="Q75" s="11"/>
      <c r="R75" s="11"/>
      <c r="S75" s="59"/>
      <c r="T75" s="59"/>
      <c r="U75" s="11"/>
      <c r="V75" s="11"/>
      <c r="W75" s="45">
        <v>3</v>
      </c>
      <c r="X75" s="45">
        <v>0</v>
      </c>
      <c r="Y75" s="45">
        <v>2</v>
      </c>
      <c r="Z75" s="45"/>
      <c r="AA75" s="184" t="s">
        <v>52</v>
      </c>
      <c r="AB75" s="11" t="s">
        <v>335</v>
      </c>
      <c r="AC75" s="60">
        <f t="shared" si="0"/>
        <v>1</v>
      </c>
      <c r="AD75" s="60">
        <f t="shared" si="1"/>
        <v>2.5</v>
      </c>
      <c r="AE75" s="61">
        <f t="shared" si="2"/>
        <v>3.5</v>
      </c>
      <c r="AF75" s="61">
        <f>INDEX($BA$26:BF$44,MATCH(AE75,$AZ$26:$AZ$44,-1),MATCH(D75,$BA$25:$BF$25))</f>
        <v>0</v>
      </c>
      <c r="AG75" s="61">
        <v>1</v>
      </c>
      <c r="AH75" s="61">
        <v>1</v>
      </c>
      <c r="AI75" s="61">
        <v>1</v>
      </c>
      <c r="AJ75" s="61">
        <v>1</v>
      </c>
      <c r="AK75" s="61">
        <v>0.8</v>
      </c>
      <c r="AL75" s="61">
        <v>0.8</v>
      </c>
      <c r="AM75" s="61">
        <f t="shared" si="3"/>
        <v>2342.4</v>
      </c>
      <c r="AN75" s="62">
        <f t="shared" si="4"/>
        <v>702720000</v>
      </c>
      <c r="AO75" s="62">
        <f t="shared" si="5"/>
        <v>1</v>
      </c>
      <c r="AP75" s="62">
        <f t="shared" si="6"/>
        <v>3</v>
      </c>
      <c r="AQ75" s="28"/>
      <c r="AR75" s="18"/>
      <c r="AS75" s="18"/>
      <c r="AT75" s="18"/>
      <c r="AU75" s="18"/>
    </row>
    <row r="76" spans="1:47" ht="15.75">
      <c r="A76" s="11" t="s">
        <v>169</v>
      </c>
      <c r="B76" s="11">
        <v>3003</v>
      </c>
      <c r="C76" s="11"/>
      <c r="D76" s="49" t="s">
        <v>22</v>
      </c>
      <c r="E76" s="47">
        <v>6</v>
      </c>
      <c r="F76" s="47">
        <v>4</v>
      </c>
      <c r="G76" s="47">
        <v>5</v>
      </c>
      <c r="H76" s="47">
        <v>0</v>
      </c>
      <c r="I76" s="47">
        <v>0</v>
      </c>
      <c r="J76" s="47">
        <v>0</v>
      </c>
      <c r="K76" s="47" t="s">
        <v>41</v>
      </c>
      <c r="L76" s="48">
        <v>0</v>
      </c>
      <c r="M76" s="48"/>
      <c r="N76" s="50"/>
      <c r="O76" s="11" t="s">
        <v>10</v>
      </c>
      <c r="P76" s="11" t="s">
        <v>33</v>
      </c>
      <c r="Q76" s="11" t="s">
        <v>25</v>
      </c>
      <c r="R76" s="11"/>
      <c r="S76" s="11"/>
      <c r="T76" s="11"/>
      <c r="U76" s="11"/>
      <c r="V76" s="11"/>
      <c r="W76" s="45">
        <v>0</v>
      </c>
      <c r="X76" s="45">
        <v>1</v>
      </c>
      <c r="Y76" s="45">
        <v>4</v>
      </c>
      <c r="Z76" s="45"/>
      <c r="AA76" s="184" t="s">
        <v>10</v>
      </c>
      <c r="AB76" s="11" t="s">
        <v>335</v>
      </c>
      <c r="AC76" s="60">
        <f t="shared" si="0"/>
        <v>-0.5</v>
      </c>
      <c r="AD76" s="60">
        <f t="shared" si="1"/>
        <v>0</v>
      </c>
      <c r="AE76" s="61">
        <f t="shared" si="2"/>
        <v>-0.5</v>
      </c>
      <c r="AF76" s="61">
        <f>INDEX($BA$26:BF$44,MATCH(AE76,$AZ$26:$AZ$44,-1),MATCH(D76,$BA$25:$BF$25))</f>
        <v>0</v>
      </c>
      <c r="AG76" s="61">
        <v>1</v>
      </c>
      <c r="AH76" s="61">
        <v>1</v>
      </c>
      <c r="AI76" s="61">
        <v>1</v>
      </c>
      <c r="AJ76" s="61">
        <v>1</v>
      </c>
      <c r="AK76" s="61">
        <v>0.8</v>
      </c>
      <c r="AL76" s="61">
        <v>0.8</v>
      </c>
      <c r="AM76" s="61">
        <f t="shared" si="3"/>
        <v>35.200000000000003</v>
      </c>
      <c r="AN76" s="62">
        <f t="shared" si="4"/>
        <v>0</v>
      </c>
      <c r="AO76" s="62">
        <f t="shared" si="5"/>
        <v>0</v>
      </c>
      <c r="AP76" s="62">
        <f t="shared" si="6"/>
        <v>0</v>
      </c>
      <c r="AQ76" s="24"/>
      <c r="AR76" s="18"/>
      <c r="AS76" s="18"/>
      <c r="AT76" s="18"/>
      <c r="AU76" s="18"/>
    </row>
    <row r="77" spans="1:47" ht="15.75">
      <c r="A77" s="11" t="s">
        <v>222</v>
      </c>
      <c r="B77" s="11">
        <v>1112</v>
      </c>
      <c r="C77" s="11"/>
      <c r="D77" s="49" t="s">
        <v>14</v>
      </c>
      <c r="E77" s="47">
        <v>5</v>
      </c>
      <c r="F77" s="47">
        <v>7</v>
      </c>
      <c r="G77" s="47">
        <v>7</v>
      </c>
      <c r="H77" s="47">
        <v>3</v>
      </c>
      <c r="I77" s="47">
        <v>8</v>
      </c>
      <c r="J77" s="47" t="s">
        <v>15</v>
      </c>
      <c r="K77" s="47" t="s">
        <v>41</v>
      </c>
      <c r="L77" s="48">
        <v>5</v>
      </c>
      <c r="M77" s="48"/>
      <c r="N77" s="50"/>
      <c r="O77" s="11" t="s">
        <v>33</v>
      </c>
      <c r="P77" s="11" t="s">
        <v>25</v>
      </c>
      <c r="Q77" s="11"/>
      <c r="R77" s="11"/>
      <c r="S77" s="11"/>
      <c r="T77" s="11"/>
      <c r="U77" s="11"/>
      <c r="V77" s="11"/>
      <c r="W77" s="45">
        <v>3</v>
      </c>
      <c r="X77" s="45">
        <v>2</v>
      </c>
      <c r="Y77" s="45">
        <v>3</v>
      </c>
      <c r="Z77" s="45"/>
      <c r="AA77" s="184" t="s">
        <v>52</v>
      </c>
      <c r="AB77" s="11" t="s">
        <v>341</v>
      </c>
      <c r="AC77" s="60">
        <f t="shared" si="0"/>
        <v>0</v>
      </c>
      <c r="AD77" s="60">
        <f t="shared" si="1"/>
        <v>1.5</v>
      </c>
      <c r="AE77" s="61">
        <f t="shared" si="2"/>
        <v>1.5</v>
      </c>
      <c r="AF77" s="61">
        <f>INDEX($BA$26:BF$44,MATCH(AE77,$AZ$26:$AZ$44,-1),MATCH(D77,$BA$25:$BF$25))</f>
        <v>0.5</v>
      </c>
      <c r="AG77" s="61">
        <v>1</v>
      </c>
      <c r="AH77" s="61">
        <v>1</v>
      </c>
      <c r="AI77" s="61">
        <v>1</v>
      </c>
      <c r="AJ77" s="61">
        <v>1</v>
      </c>
      <c r="AK77" s="61">
        <v>1</v>
      </c>
      <c r="AL77" s="61">
        <v>0.8</v>
      </c>
      <c r="AM77" s="61">
        <f t="shared" si="3"/>
        <v>448</v>
      </c>
      <c r="AN77" s="62">
        <f t="shared" si="4"/>
        <v>1344000</v>
      </c>
      <c r="AO77" s="62">
        <f t="shared" si="5"/>
        <v>1</v>
      </c>
      <c r="AP77" s="62">
        <f t="shared" si="6"/>
        <v>3</v>
      </c>
      <c r="AQ77" s="31"/>
    </row>
    <row r="78" spans="1:47" ht="15" customHeight="1">
      <c r="A78" s="11" t="s">
        <v>155</v>
      </c>
      <c r="B78" s="11">
        <v>2702</v>
      </c>
      <c r="C78" s="11"/>
      <c r="D78" s="49" t="s">
        <v>22</v>
      </c>
      <c r="E78" s="47">
        <v>4</v>
      </c>
      <c r="F78" s="47">
        <v>7</v>
      </c>
      <c r="G78" s="47">
        <v>6</v>
      </c>
      <c r="H78" s="47">
        <v>0</v>
      </c>
      <c r="I78" s="47">
        <v>0</v>
      </c>
      <c r="J78" s="47">
        <v>0</v>
      </c>
      <c r="K78" s="47" t="s">
        <v>41</v>
      </c>
      <c r="L78" s="48">
        <v>0</v>
      </c>
      <c r="M78" s="48"/>
      <c r="N78" s="50"/>
      <c r="O78" s="11" t="s">
        <v>10</v>
      </c>
      <c r="P78" s="11" t="s">
        <v>33</v>
      </c>
      <c r="Q78" s="11" t="s">
        <v>25</v>
      </c>
      <c r="R78" s="11"/>
      <c r="S78" s="11"/>
      <c r="T78" s="11"/>
      <c r="U78" s="11"/>
      <c r="V78" s="11"/>
      <c r="W78" s="45">
        <v>0</v>
      </c>
      <c r="X78" s="45">
        <v>0</v>
      </c>
      <c r="Y78" s="45">
        <v>2</v>
      </c>
      <c r="Z78" s="45"/>
      <c r="AA78" s="184" t="s">
        <v>10</v>
      </c>
      <c r="AB78" s="11" t="s">
        <v>335</v>
      </c>
      <c r="AC78" s="60">
        <f t="shared" si="0"/>
        <v>-0.5</v>
      </c>
      <c r="AD78" s="60">
        <f t="shared" si="1"/>
        <v>0</v>
      </c>
      <c r="AE78" s="61">
        <f t="shared" si="2"/>
        <v>-0.5</v>
      </c>
      <c r="AF78" s="61">
        <f>INDEX($BA$26:BF$44,MATCH(AE78,$AZ$26:$AZ$44,-1),MATCH(D78,$BA$25:$BF$25))</f>
        <v>0</v>
      </c>
      <c r="AG78" s="61">
        <v>1</v>
      </c>
      <c r="AH78" s="61">
        <v>1</v>
      </c>
      <c r="AI78" s="61">
        <v>1</v>
      </c>
      <c r="AJ78" s="61">
        <v>1</v>
      </c>
      <c r="AK78" s="61">
        <v>1</v>
      </c>
      <c r="AL78" s="61">
        <v>0.8</v>
      </c>
      <c r="AM78" s="61">
        <f t="shared" si="3"/>
        <v>44</v>
      </c>
      <c r="AN78" s="62">
        <f t="shared" si="4"/>
        <v>0</v>
      </c>
      <c r="AO78" s="62">
        <f t="shared" si="5"/>
        <v>0</v>
      </c>
      <c r="AP78" s="62">
        <f t="shared" si="6"/>
        <v>0</v>
      </c>
      <c r="AQ78" s="24"/>
      <c r="AR78" s="19"/>
      <c r="AS78" s="19"/>
      <c r="AT78" s="19"/>
      <c r="AU78" s="19"/>
    </row>
    <row r="79" spans="1:47" ht="15" customHeight="1">
      <c r="A79" s="11" t="s">
        <v>160</v>
      </c>
      <c r="B79" s="11">
        <v>2804</v>
      </c>
      <c r="C79" s="11"/>
      <c r="D79" s="49" t="s">
        <v>14</v>
      </c>
      <c r="E79" s="47">
        <v>5</v>
      </c>
      <c r="F79" s="47">
        <v>3</v>
      </c>
      <c r="G79" s="47">
        <v>7</v>
      </c>
      <c r="H79" s="47">
        <v>4</v>
      </c>
      <c r="I79" s="47">
        <v>5</v>
      </c>
      <c r="J79" s="47" t="s">
        <v>15</v>
      </c>
      <c r="K79" s="47" t="s">
        <v>41</v>
      </c>
      <c r="L79" s="48">
        <v>9</v>
      </c>
      <c r="M79" s="48"/>
      <c r="N79" s="50"/>
      <c r="O79" s="11" t="s">
        <v>25</v>
      </c>
      <c r="P79" s="11"/>
      <c r="Q79" s="11"/>
      <c r="R79" s="11"/>
      <c r="S79" s="59"/>
      <c r="T79" s="59"/>
      <c r="U79" s="11"/>
      <c r="V79" s="11"/>
      <c r="W79" s="45">
        <v>5</v>
      </c>
      <c r="X79" s="45">
        <v>2</v>
      </c>
      <c r="Y79" s="45">
        <v>4</v>
      </c>
      <c r="Z79" s="45"/>
      <c r="AA79" s="184" t="s">
        <v>52</v>
      </c>
      <c r="AB79" s="11" t="s">
        <v>335</v>
      </c>
      <c r="AC79" s="60">
        <f t="shared" si="0"/>
        <v>1</v>
      </c>
      <c r="AD79" s="60">
        <f t="shared" si="1"/>
        <v>2</v>
      </c>
      <c r="AE79" s="61">
        <f t="shared" si="2"/>
        <v>3</v>
      </c>
      <c r="AF79" s="61">
        <f>INDEX($BA$26:BF$44,MATCH(AE79,$AZ$26:$AZ$44,-1),MATCH(D79,$BA$25:$BF$25))</f>
        <v>0</v>
      </c>
      <c r="AG79" s="61">
        <v>1</v>
      </c>
      <c r="AH79" s="61">
        <v>1</v>
      </c>
      <c r="AI79" s="61">
        <v>1</v>
      </c>
      <c r="AJ79" s="61">
        <v>1</v>
      </c>
      <c r="AK79" s="61">
        <v>1</v>
      </c>
      <c r="AL79" s="61">
        <v>0.8</v>
      </c>
      <c r="AM79" s="61">
        <f t="shared" si="3"/>
        <v>2928</v>
      </c>
      <c r="AN79" s="62">
        <f t="shared" si="4"/>
        <v>146400000</v>
      </c>
      <c r="AO79" s="62">
        <f t="shared" si="5"/>
        <v>0</v>
      </c>
      <c r="AP79" s="62">
        <f t="shared" si="6"/>
        <v>0</v>
      </c>
      <c r="AQ79" s="31"/>
      <c r="AR79" s="18"/>
      <c r="AS79" s="18"/>
      <c r="AT79" s="18"/>
      <c r="AU79" s="18"/>
    </row>
    <row r="80" spans="1:47" ht="15.75">
      <c r="A80" s="11" t="s">
        <v>97</v>
      </c>
      <c r="B80" s="11">
        <v>1205</v>
      </c>
      <c r="C80" s="11"/>
      <c r="D80" s="49" t="s">
        <v>22</v>
      </c>
      <c r="E80" s="47">
        <v>7</v>
      </c>
      <c r="F80" s="47">
        <v>9</v>
      </c>
      <c r="G80" s="47">
        <v>6</v>
      </c>
      <c r="H80" s="47">
        <v>0</v>
      </c>
      <c r="I80" s="47">
        <v>0</v>
      </c>
      <c r="J80" s="47">
        <v>0</v>
      </c>
      <c r="K80" s="47" t="s">
        <v>41</v>
      </c>
      <c r="L80" s="48">
        <v>6</v>
      </c>
      <c r="M80" s="48"/>
      <c r="N80" s="50"/>
      <c r="O80" s="11" t="s">
        <v>10</v>
      </c>
      <c r="P80" s="11" t="s">
        <v>33</v>
      </c>
      <c r="Q80" s="11" t="s">
        <v>25</v>
      </c>
      <c r="R80" s="11"/>
      <c r="S80" s="11"/>
      <c r="T80" s="11"/>
      <c r="U80" s="11"/>
      <c r="V80" s="11"/>
      <c r="W80" s="45">
        <v>1</v>
      </c>
      <c r="X80" s="45">
        <v>0</v>
      </c>
      <c r="Y80" s="45">
        <v>0</v>
      </c>
      <c r="Z80" s="45"/>
      <c r="AA80" s="184" t="s">
        <v>52</v>
      </c>
      <c r="AB80" s="11" t="s">
        <v>333</v>
      </c>
      <c r="AC80" s="60">
        <f t="shared" si="0"/>
        <v>0.5</v>
      </c>
      <c r="AD80" s="60">
        <f t="shared" si="1"/>
        <v>0</v>
      </c>
      <c r="AE80" s="61">
        <f t="shared" si="2"/>
        <v>0.5</v>
      </c>
      <c r="AF80" s="61">
        <f>INDEX($BA$26:BF$44,MATCH(AE80,$AZ$26:$AZ$44,-1),MATCH(D80,$BA$25:$BF$25))</f>
        <v>0</v>
      </c>
      <c r="AG80" s="61">
        <v>1</v>
      </c>
      <c r="AH80" s="61">
        <v>1</v>
      </c>
      <c r="AI80" s="61">
        <v>1</v>
      </c>
      <c r="AJ80" s="61">
        <v>1</v>
      </c>
      <c r="AK80" s="61">
        <v>1</v>
      </c>
      <c r="AL80" s="61">
        <v>0.8</v>
      </c>
      <c r="AM80" s="61">
        <f t="shared" si="3"/>
        <v>716</v>
      </c>
      <c r="AN80" s="62">
        <f t="shared" si="4"/>
        <v>716</v>
      </c>
      <c r="AO80" s="62">
        <f t="shared" si="5"/>
        <v>0</v>
      </c>
      <c r="AP80" s="62">
        <f t="shared" si="6"/>
        <v>0</v>
      </c>
      <c r="AR80" s="18"/>
      <c r="AS80" s="18"/>
      <c r="AT80" s="18"/>
      <c r="AU80" s="18"/>
    </row>
    <row r="81" spans="1:47" ht="15" customHeight="1">
      <c r="A81" s="11" t="s">
        <v>304</v>
      </c>
      <c r="B81" s="11">
        <v>2736</v>
      </c>
      <c r="C81" s="11"/>
      <c r="D81" s="49" t="s">
        <v>22</v>
      </c>
      <c r="E81" s="47">
        <v>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 t="s">
        <v>41</v>
      </c>
      <c r="L81" s="48">
        <v>0</v>
      </c>
      <c r="M81" s="48"/>
      <c r="N81" s="50"/>
      <c r="O81" s="11" t="s">
        <v>10</v>
      </c>
      <c r="P81" s="11" t="s">
        <v>33</v>
      </c>
      <c r="Q81" s="11" t="s">
        <v>25</v>
      </c>
      <c r="R81" s="11" t="s">
        <v>34</v>
      </c>
      <c r="S81" s="11"/>
      <c r="T81" s="11"/>
      <c r="U81" s="11"/>
      <c r="V81" s="11"/>
      <c r="W81" s="45">
        <v>0</v>
      </c>
      <c r="X81" s="45">
        <v>3</v>
      </c>
      <c r="Y81" s="45">
        <v>3</v>
      </c>
      <c r="Z81" s="45"/>
      <c r="AA81" s="184" t="s">
        <v>10</v>
      </c>
      <c r="AB81" s="11" t="s">
        <v>351</v>
      </c>
      <c r="AC81" s="60">
        <f t="shared" si="0"/>
        <v>-0.5</v>
      </c>
      <c r="AD81" s="60">
        <f t="shared" si="1"/>
        <v>0</v>
      </c>
      <c r="AE81" s="61">
        <f t="shared" si="2"/>
        <v>-0.5</v>
      </c>
      <c r="AF81" s="61">
        <f>INDEX($BA$26:BF$44,MATCH(AE81,$AZ$26:$AZ$44,-1),MATCH(D81,$BA$25:$BF$25))</f>
        <v>0</v>
      </c>
      <c r="AG81" s="61">
        <v>1</v>
      </c>
      <c r="AH81" s="61">
        <v>1</v>
      </c>
      <c r="AI81" s="61">
        <v>1</v>
      </c>
      <c r="AJ81" s="61">
        <v>1</v>
      </c>
      <c r="AK81" s="61">
        <v>1</v>
      </c>
      <c r="AL81" s="61">
        <v>0.8</v>
      </c>
      <c r="AM81" s="61">
        <f t="shared" si="3"/>
        <v>44</v>
      </c>
      <c r="AN81" s="62">
        <f t="shared" si="4"/>
        <v>0</v>
      </c>
      <c r="AO81" s="62">
        <f t="shared" si="5"/>
        <v>0</v>
      </c>
      <c r="AP81" s="62">
        <f t="shared" si="6"/>
        <v>0</v>
      </c>
      <c r="AQ81" s="24"/>
      <c r="AR81" s="18"/>
      <c r="AS81" s="18"/>
      <c r="AT81" s="18"/>
      <c r="AU81" s="18"/>
    </row>
    <row r="82" spans="1:47" ht="15" customHeight="1">
      <c r="A82" s="58" t="s">
        <v>213</v>
      </c>
      <c r="B82" s="58">
        <v>920</v>
      </c>
      <c r="C82" s="58"/>
      <c r="D82" s="63" t="s">
        <v>14</v>
      </c>
      <c r="E82" s="64" t="s">
        <v>15</v>
      </c>
      <c r="F82" s="64" t="s">
        <v>26</v>
      </c>
      <c r="G82" s="64">
        <v>3</v>
      </c>
      <c r="H82" s="64">
        <v>1</v>
      </c>
      <c r="I82" s="64">
        <v>3</v>
      </c>
      <c r="J82" s="64">
        <v>6</v>
      </c>
      <c r="K82" s="64" t="s">
        <v>41</v>
      </c>
      <c r="L82" s="65" t="s">
        <v>18</v>
      </c>
      <c r="M82" s="65"/>
      <c r="N82" s="66" t="s">
        <v>19</v>
      </c>
      <c r="O82" s="58" t="s">
        <v>21</v>
      </c>
      <c r="P82" s="58" t="s">
        <v>33</v>
      </c>
      <c r="Q82" s="58" t="s">
        <v>25</v>
      </c>
      <c r="R82" s="58"/>
      <c r="S82" s="58"/>
      <c r="T82" s="58"/>
      <c r="U82" s="58"/>
      <c r="V82" s="58"/>
      <c r="W82" s="67">
        <v>3</v>
      </c>
      <c r="X82" s="67">
        <v>1</v>
      </c>
      <c r="Y82" s="67">
        <v>4</v>
      </c>
      <c r="Z82" s="67"/>
      <c r="AA82" s="185" t="s">
        <v>54</v>
      </c>
      <c r="AB82" s="58" t="s">
        <v>341</v>
      </c>
      <c r="AC82" s="60">
        <f t="shared" si="0"/>
        <v>1</v>
      </c>
      <c r="AD82" s="60">
        <f t="shared" si="1"/>
        <v>0.5</v>
      </c>
      <c r="AE82" s="61">
        <f t="shared" si="2"/>
        <v>1.5</v>
      </c>
      <c r="AF82" s="61">
        <f>INDEX($BA$26:BF$44,MATCH(AE82,$AZ$26:$AZ$44,-1),MATCH(D82,$BA$25:$BF$25))</f>
        <v>0.5</v>
      </c>
      <c r="AG82" s="61">
        <v>1</v>
      </c>
      <c r="AH82" s="61">
        <v>1</v>
      </c>
      <c r="AI82" s="61">
        <v>1.2</v>
      </c>
      <c r="AJ82" s="61">
        <v>1</v>
      </c>
      <c r="AK82" s="61">
        <v>1</v>
      </c>
      <c r="AL82" s="61">
        <v>0.8</v>
      </c>
      <c r="AM82" s="68">
        <f t="shared" si="3"/>
        <v>9000</v>
      </c>
      <c r="AN82" s="69">
        <f t="shared" si="4"/>
        <v>270000</v>
      </c>
      <c r="AO82" s="69">
        <f t="shared" si="5"/>
        <v>0</v>
      </c>
      <c r="AP82" s="69">
        <f t="shared" si="6"/>
        <v>0</v>
      </c>
      <c r="AQ82" s="31"/>
      <c r="AR82" s="18"/>
      <c r="AS82" s="18"/>
      <c r="AT82" s="18"/>
      <c r="AU82" s="18"/>
    </row>
    <row r="83" spans="1:47" ht="15" customHeight="1">
      <c r="A83" s="78" t="s">
        <v>308</v>
      </c>
      <c r="B83" s="78">
        <v>2831</v>
      </c>
      <c r="C83" s="78"/>
      <c r="D83" s="79" t="s">
        <v>22</v>
      </c>
      <c r="E83" s="80">
        <v>5</v>
      </c>
      <c r="F83" s="80">
        <v>5</v>
      </c>
      <c r="G83" s="80">
        <v>3</v>
      </c>
      <c r="H83" s="80">
        <v>0</v>
      </c>
      <c r="I83" s="80">
        <v>0</v>
      </c>
      <c r="J83" s="80">
        <v>0</v>
      </c>
      <c r="K83" s="80" t="s">
        <v>41</v>
      </c>
      <c r="L83" s="81">
        <v>0</v>
      </c>
      <c r="M83" s="81"/>
      <c r="N83" s="82"/>
      <c r="O83" s="78" t="s">
        <v>10</v>
      </c>
      <c r="P83" s="78" t="s">
        <v>33</v>
      </c>
      <c r="Q83" s="78" t="s">
        <v>25</v>
      </c>
      <c r="R83" s="78" t="s">
        <v>6</v>
      </c>
      <c r="S83" s="78"/>
      <c r="T83" s="78"/>
      <c r="U83" s="78"/>
      <c r="V83" s="78"/>
      <c r="W83" s="56">
        <v>0</v>
      </c>
      <c r="X83" s="56">
        <v>0</v>
      </c>
      <c r="Y83" s="56">
        <v>4</v>
      </c>
      <c r="Z83" s="56"/>
      <c r="AA83" s="186" t="s">
        <v>10</v>
      </c>
      <c r="AB83" s="78" t="s">
        <v>351</v>
      </c>
      <c r="AC83" s="60">
        <f t="shared" si="0"/>
        <v>-0.5</v>
      </c>
      <c r="AD83" s="60">
        <f t="shared" si="1"/>
        <v>0</v>
      </c>
      <c r="AE83" s="61">
        <f t="shared" si="2"/>
        <v>-0.5</v>
      </c>
      <c r="AF83" s="61">
        <f>INDEX($BA$26:BF$44,MATCH(AE83,$AZ$26:$AZ$44,-1),MATCH(D83,$BA$25:$BF$25))</f>
        <v>0</v>
      </c>
      <c r="AG83" s="61">
        <v>1</v>
      </c>
      <c r="AH83" s="61">
        <v>1</v>
      </c>
      <c r="AI83" s="61">
        <v>1</v>
      </c>
      <c r="AJ83" s="61">
        <v>1</v>
      </c>
      <c r="AK83" s="61">
        <v>0.8</v>
      </c>
      <c r="AL83" s="61">
        <v>0.8</v>
      </c>
      <c r="AM83" s="84">
        <f t="shared" si="3"/>
        <v>35.200000000000003</v>
      </c>
      <c r="AN83" s="85">
        <f t="shared" si="4"/>
        <v>0</v>
      </c>
      <c r="AO83" s="85">
        <f t="shared" si="5"/>
        <v>0</v>
      </c>
      <c r="AP83" s="85">
        <f t="shared" si="6"/>
        <v>0</v>
      </c>
      <c r="AQ83" s="28"/>
      <c r="AR83" s="18"/>
      <c r="AS83" s="18"/>
      <c r="AT83" s="18"/>
      <c r="AU83" s="18"/>
    </row>
    <row r="84" spans="1:47" ht="15" customHeight="1">
      <c r="A84" s="11" t="s">
        <v>266</v>
      </c>
      <c r="B84" s="11">
        <v>2014</v>
      </c>
      <c r="C84" s="11"/>
      <c r="D84" s="49" t="s">
        <v>17</v>
      </c>
      <c r="E84" s="47">
        <v>5</v>
      </c>
      <c r="F84" s="47" t="s">
        <v>15</v>
      </c>
      <c r="G84" s="47">
        <v>0</v>
      </c>
      <c r="H84" s="47">
        <v>1</v>
      </c>
      <c r="I84" s="47">
        <v>1</v>
      </c>
      <c r="J84" s="47">
        <v>2</v>
      </c>
      <c r="K84" s="47" t="s">
        <v>41</v>
      </c>
      <c r="L84" s="48">
        <v>9</v>
      </c>
      <c r="M84" s="48"/>
      <c r="N84" s="50"/>
      <c r="O84" s="11" t="s">
        <v>35</v>
      </c>
      <c r="P84" s="11" t="s">
        <v>33</v>
      </c>
      <c r="Q84" s="11" t="s">
        <v>25</v>
      </c>
      <c r="R84" s="11"/>
      <c r="S84" s="11"/>
      <c r="T84" s="11"/>
      <c r="U84" s="11"/>
      <c r="V84" s="11"/>
      <c r="W84" s="45">
        <v>2</v>
      </c>
      <c r="X84" s="45">
        <v>1</v>
      </c>
      <c r="Y84" s="45">
        <v>3</v>
      </c>
      <c r="Z84" s="45"/>
      <c r="AA84" s="184" t="s">
        <v>55</v>
      </c>
      <c r="AB84" s="11" t="s">
        <v>342</v>
      </c>
      <c r="AC84" s="60">
        <f t="shared" ref="AC84:AC147" si="7">VLOOKUP(L84,$AS$23:$AU$40,3)</f>
        <v>1</v>
      </c>
      <c r="AD84" s="60">
        <f t="shared" ref="AD84:AD147" si="8">VLOOKUP(H84,$AW$23:$AX$36,2)</f>
        <v>0.5</v>
      </c>
      <c r="AE84" s="61">
        <f t="shared" ref="AE84:AE147" si="9">AC84+AD84</f>
        <v>1.5</v>
      </c>
      <c r="AF84" s="61">
        <f>INDEX($BA$26:BF$44,MATCH(AE84,$AZ$26:$AZ$44,-1),MATCH(D84,$BA$25:$BF$25))</f>
        <v>0</v>
      </c>
      <c r="AG84" s="61">
        <v>1</v>
      </c>
      <c r="AH84" s="61">
        <v>1</v>
      </c>
      <c r="AI84" s="61">
        <v>1</v>
      </c>
      <c r="AJ84" s="61">
        <v>1</v>
      </c>
      <c r="AK84" s="61">
        <v>0.8</v>
      </c>
      <c r="AL84" s="61">
        <v>0.8</v>
      </c>
      <c r="AM84" s="61">
        <f t="shared" ref="AM84:AM147" si="10">(VLOOKUP(L84,$AS$23:$AV$40,4))*AG84*AH84*AI84*AJ84*AK84*AL84</f>
        <v>2342.4</v>
      </c>
      <c r="AN84" s="62">
        <f t="shared" ref="AN84:AN147" si="11">AM84*((10^H84)*W84)</f>
        <v>46848</v>
      </c>
      <c r="AO84" s="62">
        <f t="shared" ref="AO84:AO147" si="12">INDEX($BK$23:$BU$36,MATCH(L84,$BJ$23:$BJ$36),MATCH(H84,$BK$22:$BU$22))</f>
        <v>0</v>
      </c>
      <c r="AP84" s="62">
        <f t="shared" ref="AP84:AP147" si="13">AO84*W84</f>
        <v>0</v>
      </c>
      <c r="AQ84" s="31"/>
    </row>
    <row r="85" spans="1:47" ht="15" customHeight="1">
      <c r="A85" s="11" t="s">
        <v>132</v>
      </c>
      <c r="B85" s="11">
        <v>2202</v>
      </c>
      <c r="C85" s="11"/>
      <c r="D85" s="49" t="s">
        <v>22</v>
      </c>
      <c r="E85" s="47">
        <v>2</v>
      </c>
      <c r="F85" s="47">
        <v>3</v>
      </c>
      <c r="G85" s="47">
        <v>5</v>
      </c>
      <c r="H85" s="47">
        <v>0</v>
      </c>
      <c r="I85" s="47">
        <v>0</v>
      </c>
      <c r="J85" s="47">
        <v>0</v>
      </c>
      <c r="K85" s="47" t="s">
        <v>41</v>
      </c>
      <c r="L85" s="48">
        <v>0</v>
      </c>
      <c r="M85" s="48"/>
      <c r="N85" s="50"/>
      <c r="O85" s="11" t="s">
        <v>10</v>
      </c>
      <c r="P85" s="11" t="s">
        <v>33</v>
      </c>
      <c r="Q85" s="11" t="s">
        <v>25</v>
      </c>
      <c r="R85" s="11"/>
      <c r="S85" s="11"/>
      <c r="T85" s="11"/>
      <c r="U85" s="11"/>
      <c r="V85" s="11"/>
      <c r="W85" s="45">
        <v>0</v>
      </c>
      <c r="X85" s="45">
        <v>0</v>
      </c>
      <c r="Y85" s="45">
        <v>3</v>
      </c>
      <c r="Z85" s="45"/>
      <c r="AA85" s="184" t="s">
        <v>10</v>
      </c>
      <c r="AB85" s="11" t="s">
        <v>334</v>
      </c>
      <c r="AC85" s="60">
        <f t="shared" si="7"/>
        <v>-0.5</v>
      </c>
      <c r="AD85" s="60">
        <f t="shared" si="8"/>
        <v>0</v>
      </c>
      <c r="AE85" s="61">
        <f t="shared" si="9"/>
        <v>-0.5</v>
      </c>
      <c r="AF85" s="61">
        <f>INDEX($BA$26:BF$44,MATCH(AE85,$AZ$26:$AZ$44,-1),MATCH(D85,$BA$25:$BF$25))</f>
        <v>0</v>
      </c>
      <c r="AG85" s="61">
        <v>1</v>
      </c>
      <c r="AH85" s="61">
        <v>1</v>
      </c>
      <c r="AI85" s="61">
        <v>1</v>
      </c>
      <c r="AJ85" s="61">
        <v>1</v>
      </c>
      <c r="AK85" s="61">
        <v>0.8</v>
      </c>
      <c r="AL85" s="61">
        <v>0.8</v>
      </c>
      <c r="AM85" s="61">
        <f t="shared" si="10"/>
        <v>35.200000000000003</v>
      </c>
      <c r="AN85" s="62">
        <f t="shared" si="11"/>
        <v>0</v>
      </c>
      <c r="AO85" s="62">
        <f t="shared" si="12"/>
        <v>0</v>
      </c>
      <c r="AP85" s="62">
        <f t="shared" si="13"/>
        <v>0</v>
      </c>
      <c r="AQ85" s="31"/>
      <c r="AR85" s="18"/>
      <c r="AS85" s="18"/>
      <c r="AT85" s="18"/>
      <c r="AU85" s="18"/>
    </row>
    <row r="86" spans="1:47" ht="15" customHeight="1">
      <c r="A86" s="11" t="s">
        <v>88</v>
      </c>
      <c r="B86" s="11">
        <v>903</v>
      </c>
      <c r="C86" s="11"/>
      <c r="D86" s="49" t="s">
        <v>18</v>
      </c>
      <c r="E86" s="47">
        <v>8</v>
      </c>
      <c r="F86" s="47">
        <v>3</v>
      </c>
      <c r="G86" s="47">
        <v>7</v>
      </c>
      <c r="H86" s="47">
        <v>6</v>
      </c>
      <c r="I86" s="47" t="s">
        <v>18</v>
      </c>
      <c r="J86" s="47" t="s">
        <v>16</v>
      </c>
      <c r="K86" s="47" t="s">
        <v>41</v>
      </c>
      <c r="L86" s="48">
        <v>9</v>
      </c>
      <c r="M86" s="48"/>
      <c r="N86" s="50" t="s">
        <v>19</v>
      </c>
      <c r="O86" s="11" t="s">
        <v>25</v>
      </c>
      <c r="P86" s="11"/>
      <c r="Q86" s="11"/>
      <c r="R86" s="11"/>
      <c r="S86" s="59"/>
      <c r="T86" s="59"/>
      <c r="U86" s="11" t="s">
        <v>18</v>
      </c>
      <c r="V86" s="11"/>
      <c r="W86" s="45">
        <v>3</v>
      </c>
      <c r="X86" s="45">
        <v>2</v>
      </c>
      <c r="Y86" s="45">
        <v>0</v>
      </c>
      <c r="Z86" s="45"/>
      <c r="AA86" s="184" t="s">
        <v>52</v>
      </c>
      <c r="AB86" s="11" t="s">
        <v>333</v>
      </c>
      <c r="AC86" s="60">
        <f t="shared" si="7"/>
        <v>1</v>
      </c>
      <c r="AD86" s="60">
        <f t="shared" si="8"/>
        <v>3</v>
      </c>
      <c r="AE86" s="61">
        <f t="shared" si="9"/>
        <v>4</v>
      </c>
      <c r="AF86" s="61">
        <f>INDEX($BA$26:BF$44,MATCH(AE86,$AZ$26:$AZ$44,-1),MATCH(D86,$BA$25:$BF$25))</f>
        <v>0</v>
      </c>
      <c r="AG86" s="61">
        <v>1</v>
      </c>
      <c r="AH86" s="61">
        <v>1</v>
      </c>
      <c r="AI86" s="61">
        <v>1</v>
      </c>
      <c r="AJ86" s="61">
        <v>1</v>
      </c>
      <c r="AK86" s="61">
        <v>1</v>
      </c>
      <c r="AL86" s="61">
        <v>0.8</v>
      </c>
      <c r="AM86" s="61">
        <f t="shared" si="10"/>
        <v>2928</v>
      </c>
      <c r="AN86" s="62">
        <f t="shared" si="11"/>
        <v>8784000000</v>
      </c>
      <c r="AO86" s="62">
        <f t="shared" si="12"/>
        <v>12</v>
      </c>
      <c r="AP86" s="62">
        <f t="shared" si="13"/>
        <v>36</v>
      </c>
      <c r="AQ86" s="24"/>
      <c r="AR86" s="19"/>
      <c r="AS86" s="19"/>
      <c r="AT86" s="19"/>
      <c r="AU86" s="19"/>
    </row>
    <row r="87" spans="1:47" ht="15" customHeight="1">
      <c r="A87" s="11" t="s">
        <v>223</v>
      </c>
      <c r="B87" s="11">
        <v>1114</v>
      </c>
      <c r="C87" s="11"/>
      <c r="D87" s="49" t="s">
        <v>16</v>
      </c>
      <c r="E87" s="47">
        <v>4</v>
      </c>
      <c r="F87" s="47">
        <v>4</v>
      </c>
      <c r="G87" s="47">
        <v>5</v>
      </c>
      <c r="H87" s="47">
        <v>3</v>
      </c>
      <c r="I87" s="47">
        <v>4</v>
      </c>
      <c r="J87" s="47">
        <v>6</v>
      </c>
      <c r="K87" s="47" t="s">
        <v>41</v>
      </c>
      <c r="L87" s="48">
        <v>9</v>
      </c>
      <c r="M87" s="48"/>
      <c r="N87" s="50"/>
      <c r="O87" s="11" t="s">
        <v>33</v>
      </c>
      <c r="P87" s="11" t="s">
        <v>25</v>
      </c>
      <c r="Q87" s="11"/>
      <c r="R87" s="11"/>
      <c r="S87" s="11"/>
      <c r="T87" s="11"/>
      <c r="U87" s="11"/>
      <c r="V87" s="11"/>
      <c r="W87" s="45">
        <v>1</v>
      </c>
      <c r="X87" s="45">
        <v>1</v>
      </c>
      <c r="Y87" s="45">
        <v>1</v>
      </c>
      <c r="Z87" s="45"/>
      <c r="AA87" s="184" t="s">
        <v>52</v>
      </c>
      <c r="AB87" s="11" t="s">
        <v>341</v>
      </c>
      <c r="AC87" s="60">
        <f t="shared" si="7"/>
        <v>1</v>
      </c>
      <c r="AD87" s="60">
        <f t="shared" si="8"/>
        <v>1.5</v>
      </c>
      <c r="AE87" s="61">
        <f t="shared" si="9"/>
        <v>2.5</v>
      </c>
      <c r="AF87" s="61">
        <f>INDEX($BA$26:BF$44,MATCH(AE87,$AZ$26:$AZ$44,-1),MATCH(D87,$BA$25:$BF$25))</f>
        <v>0</v>
      </c>
      <c r="AG87" s="61">
        <v>1</v>
      </c>
      <c r="AH87" s="61">
        <v>1</v>
      </c>
      <c r="AI87" s="61">
        <v>1</v>
      </c>
      <c r="AJ87" s="61">
        <v>1</v>
      </c>
      <c r="AK87" s="61">
        <v>1</v>
      </c>
      <c r="AL87" s="61">
        <v>0.8</v>
      </c>
      <c r="AM87" s="61">
        <f t="shared" si="10"/>
        <v>2928</v>
      </c>
      <c r="AN87" s="62">
        <f t="shared" si="11"/>
        <v>2928000</v>
      </c>
      <c r="AO87" s="62">
        <f t="shared" si="12"/>
        <v>0</v>
      </c>
      <c r="AP87" s="62">
        <f t="shared" si="13"/>
        <v>0</v>
      </c>
      <c r="AQ87" s="31"/>
      <c r="AR87" s="18"/>
      <c r="AS87" s="18"/>
      <c r="AT87" s="18"/>
      <c r="AU87" s="18"/>
    </row>
    <row r="88" spans="1:47" ht="15" customHeight="1">
      <c r="A88" s="11" t="s">
        <v>245</v>
      </c>
      <c r="B88" s="11">
        <v>1617</v>
      </c>
      <c r="C88" s="11"/>
      <c r="D88" s="49" t="s">
        <v>17</v>
      </c>
      <c r="E88" s="47">
        <v>4</v>
      </c>
      <c r="F88" s="47">
        <v>4</v>
      </c>
      <c r="G88" s="47">
        <v>0</v>
      </c>
      <c r="H88" s="47">
        <v>0</v>
      </c>
      <c r="I88" s="47">
        <v>1</v>
      </c>
      <c r="J88" s="47">
        <v>1</v>
      </c>
      <c r="K88" s="47" t="s">
        <v>41</v>
      </c>
      <c r="L88" s="48">
        <v>1</v>
      </c>
      <c r="M88" s="48"/>
      <c r="N88" s="50"/>
      <c r="O88" s="11" t="s">
        <v>35</v>
      </c>
      <c r="P88" s="11" t="s">
        <v>33</v>
      </c>
      <c r="Q88" s="11" t="s">
        <v>25</v>
      </c>
      <c r="R88" s="11" t="s">
        <v>6</v>
      </c>
      <c r="S88" s="11"/>
      <c r="T88" s="11"/>
      <c r="U88" s="11"/>
      <c r="V88" s="11"/>
      <c r="W88" s="45">
        <v>2</v>
      </c>
      <c r="X88" s="45">
        <v>1</v>
      </c>
      <c r="Y88" s="45">
        <v>0</v>
      </c>
      <c r="Z88" s="45"/>
      <c r="AA88" s="184" t="s">
        <v>55</v>
      </c>
      <c r="AB88" s="11" t="s">
        <v>341</v>
      </c>
      <c r="AC88" s="60">
        <f t="shared" si="7"/>
        <v>-0.5</v>
      </c>
      <c r="AD88" s="60">
        <f t="shared" si="8"/>
        <v>0</v>
      </c>
      <c r="AE88" s="61">
        <f t="shared" si="9"/>
        <v>-0.5</v>
      </c>
      <c r="AF88" s="61">
        <f>INDEX($BA$26:BF$44,MATCH(AE88,$AZ$26:$AZ$44,-1),MATCH(D88,$BA$25:$BF$25))</f>
        <v>0.5</v>
      </c>
      <c r="AG88" s="61">
        <v>1.6</v>
      </c>
      <c r="AH88" s="61">
        <v>1</v>
      </c>
      <c r="AI88" s="61">
        <v>1.2</v>
      </c>
      <c r="AJ88" s="61">
        <v>1</v>
      </c>
      <c r="AK88" s="61">
        <v>1</v>
      </c>
      <c r="AL88" s="61">
        <v>0.8</v>
      </c>
      <c r="AM88" s="61">
        <f t="shared" si="10"/>
        <v>130.56</v>
      </c>
      <c r="AN88" s="62">
        <f t="shared" si="11"/>
        <v>261.12</v>
      </c>
      <c r="AO88" s="62">
        <f t="shared" si="12"/>
        <v>0</v>
      </c>
      <c r="AP88" s="62">
        <f t="shared" si="13"/>
        <v>0</v>
      </c>
      <c r="AQ88" s="24"/>
      <c r="AR88" s="18"/>
      <c r="AS88" s="18"/>
      <c r="AT88" s="18"/>
      <c r="AU88" s="18"/>
    </row>
    <row r="89" spans="1:47" ht="15" customHeight="1">
      <c r="A89" s="58" t="s">
        <v>99</v>
      </c>
      <c r="B89" s="58">
        <v>1302</v>
      </c>
      <c r="C89" s="58"/>
      <c r="D89" s="63" t="s">
        <v>17</v>
      </c>
      <c r="E89" s="64">
        <v>6</v>
      </c>
      <c r="F89" s="64">
        <v>6</v>
      </c>
      <c r="G89" s="64">
        <v>3</v>
      </c>
      <c r="H89" s="64">
        <v>1</v>
      </c>
      <c r="I89" s="64">
        <v>1</v>
      </c>
      <c r="J89" s="64">
        <v>2</v>
      </c>
      <c r="K89" s="64" t="s">
        <v>41</v>
      </c>
      <c r="L89" s="65">
        <v>2</v>
      </c>
      <c r="M89" s="65"/>
      <c r="N89" s="66"/>
      <c r="O89" s="58" t="s">
        <v>33</v>
      </c>
      <c r="P89" s="58" t="s">
        <v>25</v>
      </c>
      <c r="Q89" s="58"/>
      <c r="R89" s="58"/>
      <c r="S89" s="58"/>
      <c r="T89" s="58"/>
      <c r="U89" s="58"/>
      <c r="V89" s="58"/>
      <c r="W89" s="67">
        <v>1</v>
      </c>
      <c r="X89" s="67">
        <v>0</v>
      </c>
      <c r="Y89" s="67">
        <v>4</v>
      </c>
      <c r="Z89" s="67"/>
      <c r="AA89" s="185" t="s">
        <v>52</v>
      </c>
      <c r="AB89" s="58" t="s">
        <v>333</v>
      </c>
      <c r="AC89" s="60">
        <f t="shared" si="7"/>
        <v>-0.5</v>
      </c>
      <c r="AD89" s="60">
        <f t="shared" si="8"/>
        <v>0.5</v>
      </c>
      <c r="AE89" s="61">
        <f t="shared" si="9"/>
        <v>0</v>
      </c>
      <c r="AF89" s="61">
        <f>INDEX($BA$26:BF$44,MATCH(AE89,$AZ$26:$AZ$44,-1),MATCH(D89,$BA$25:$BF$25))</f>
        <v>0.5</v>
      </c>
      <c r="AG89" s="61">
        <v>1.6</v>
      </c>
      <c r="AH89" s="61">
        <v>1</v>
      </c>
      <c r="AI89" s="61">
        <v>1.2</v>
      </c>
      <c r="AJ89" s="61">
        <v>1</v>
      </c>
      <c r="AK89" s="61">
        <v>1</v>
      </c>
      <c r="AL89" s="61">
        <v>0.8</v>
      </c>
      <c r="AM89" s="68">
        <f t="shared" si="10"/>
        <v>207.36</v>
      </c>
      <c r="AN89" s="69">
        <f t="shared" si="11"/>
        <v>2073.6000000000004</v>
      </c>
      <c r="AO89" s="69">
        <f t="shared" si="12"/>
        <v>0</v>
      </c>
      <c r="AP89" s="69">
        <f t="shared" si="13"/>
        <v>0</v>
      </c>
      <c r="AQ89" s="24"/>
      <c r="AR89" s="19"/>
      <c r="AS89" s="19"/>
      <c r="AT89" s="19"/>
      <c r="AU89" s="19"/>
    </row>
    <row r="90" spans="1:47" ht="15" customHeight="1">
      <c r="A90" s="58" t="s">
        <v>360</v>
      </c>
      <c r="B90" s="58">
        <v>2622</v>
      </c>
      <c r="C90" s="58"/>
      <c r="D90" s="63" t="s">
        <v>16</v>
      </c>
      <c r="E90" s="64">
        <v>7</v>
      </c>
      <c r="F90" s="64">
        <v>6</v>
      </c>
      <c r="G90" s="64">
        <v>9</v>
      </c>
      <c r="H90" s="64">
        <v>4</v>
      </c>
      <c r="I90" s="64">
        <v>2</v>
      </c>
      <c r="J90" s="64">
        <v>6</v>
      </c>
      <c r="K90" s="86" t="s">
        <v>41</v>
      </c>
      <c r="L90" s="65">
        <v>7</v>
      </c>
      <c r="M90" s="65"/>
      <c r="N90" s="66"/>
      <c r="O90" s="67" t="s">
        <v>25</v>
      </c>
      <c r="P90" s="67"/>
      <c r="Q90" s="58"/>
      <c r="R90" s="58"/>
      <c r="S90" s="70"/>
      <c r="T90" s="70"/>
      <c r="U90" s="58"/>
      <c r="V90" s="58"/>
      <c r="W90" s="67">
        <v>3</v>
      </c>
      <c r="X90" s="67">
        <v>2</v>
      </c>
      <c r="Y90" s="67">
        <v>2</v>
      </c>
      <c r="Z90" s="67"/>
      <c r="AA90" s="185" t="s">
        <v>367</v>
      </c>
      <c r="AB90" s="58" t="s">
        <v>404</v>
      </c>
      <c r="AC90" s="60">
        <f t="shared" si="7"/>
        <v>0.5</v>
      </c>
      <c r="AD90" s="60">
        <f t="shared" si="8"/>
        <v>2</v>
      </c>
      <c r="AE90" s="61">
        <f t="shared" si="9"/>
        <v>2.5</v>
      </c>
      <c r="AF90" s="61">
        <f>INDEX($BA$26:BF$44,MATCH(AE90,$AZ$26:$AZ$44,-1),MATCH(D90,$BA$25:$BF$25))</f>
        <v>0</v>
      </c>
      <c r="AG90" s="61">
        <v>1</v>
      </c>
      <c r="AH90" s="61">
        <v>1</v>
      </c>
      <c r="AI90" s="61">
        <v>1</v>
      </c>
      <c r="AJ90" s="61">
        <v>0.8</v>
      </c>
      <c r="AK90" s="61">
        <v>1</v>
      </c>
      <c r="AL90" s="61">
        <v>0.8</v>
      </c>
      <c r="AM90" s="68">
        <f t="shared" si="10"/>
        <v>915.2</v>
      </c>
      <c r="AN90" s="69">
        <f t="shared" si="11"/>
        <v>27456000</v>
      </c>
      <c r="AO90" s="69">
        <f t="shared" si="12"/>
        <v>1</v>
      </c>
      <c r="AP90" s="69">
        <f t="shared" si="13"/>
        <v>3</v>
      </c>
      <c r="AQ90" s="31"/>
      <c r="AR90" s="19"/>
      <c r="AS90" s="19"/>
      <c r="AT90" s="19"/>
      <c r="AU90" s="19"/>
    </row>
    <row r="91" spans="1:47" ht="15" customHeight="1">
      <c r="A91" s="78" t="s">
        <v>170</v>
      </c>
      <c r="B91" s="78">
        <v>3004</v>
      </c>
      <c r="C91" s="78"/>
      <c r="D91" s="79" t="s">
        <v>22</v>
      </c>
      <c r="E91" s="80">
        <v>4</v>
      </c>
      <c r="F91" s="80">
        <v>5</v>
      </c>
      <c r="G91" s="80">
        <v>3</v>
      </c>
      <c r="H91" s="80">
        <v>0</v>
      </c>
      <c r="I91" s="80">
        <v>0</v>
      </c>
      <c r="J91" s="80">
        <v>0</v>
      </c>
      <c r="K91" s="80" t="s">
        <v>41</v>
      </c>
      <c r="L91" s="81">
        <v>0</v>
      </c>
      <c r="M91" s="81"/>
      <c r="N91" s="82"/>
      <c r="O91" s="78" t="s">
        <v>10</v>
      </c>
      <c r="P91" s="78" t="s">
        <v>33</v>
      </c>
      <c r="Q91" s="78" t="s">
        <v>25</v>
      </c>
      <c r="R91" s="78" t="s">
        <v>6</v>
      </c>
      <c r="S91" s="78"/>
      <c r="T91" s="78"/>
      <c r="U91" s="78"/>
      <c r="V91" s="78"/>
      <c r="W91" s="56">
        <v>0</v>
      </c>
      <c r="X91" s="56">
        <v>0</v>
      </c>
      <c r="Y91" s="56">
        <v>3</v>
      </c>
      <c r="Z91" s="56"/>
      <c r="AA91" s="186" t="s">
        <v>10</v>
      </c>
      <c r="AB91" s="78" t="s">
        <v>335</v>
      </c>
      <c r="AC91" s="60">
        <f t="shared" si="7"/>
        <v>-0.5</v>
      </c>
      <c r="AD91" s="60">
        <f t="shared" si="8"/>
        <v>0</v>
      </c>
      <c r="AE91" s="61">
        <f t="shared" si="9"/>
        <v>-0.5</v>
      </c>
      <c r="AF91" s="61">
        <f>INDEX($BA$26:BF$44,MATCH(AE91,$AZ$26:$AZ$44,-1),MATCH(D91,$BA$25:$BF$25))</f>
        <v>0</v>
      </c>
      <c r="AG91" s="61">
        <v>1</v>
      </c>
      <c r="AH91" s="61">
        <v>1</v>
      </c>
      <c r="AI91" s="61">
        <v>1</v>
      </c>
      <c r="AJ91" s="61">
        <v>1</v>
      </c>
      <c r="AK91" s="61">
        <v>1</v>
      </c>
      <c r="AL91" s="61">
        <v>0.8</v>
      </c>
      <c r="AM91" s="84">
        <f t="shared" si="10"/>
        <v>44</v>
      </c>
      <c r="AN91" s="85">
        <f t="shared" si="11"/>
        <v>0</v>
      </c>
      <c r="AO91" s="85">
        <f t="shared" si="12"/>
        <v>0</v>
      </c>
      <c r="AP91" s="85">
        <f t="shared" si="13"/>
        <v>0</v>
      </c>
      <c r="AQ91" s="31"/>
      <c r="AR91" s="18"/>
      <c r="AS91" s="18"/>
      <c r="AT91" s="18"/>
      <c r="AU91" s="18"/>
    </row>
    <row r="92" spans="1:47" ht="15" customHeight="1">
      <c r="A92" s="58" t="s">
        <v>372</v>
      </c>
      <c r="B92" s="58">
        <v>1332</v>
      </c>
      <c r="C92" s="58"/>
      <c r="D92" s="63" t="s">
        <v>22</v>
      </c>
      <c r="E92" s="64">
        <v>7</v>
      </c>
      <c r="F92" s="64">
        <v>6</v>
      </c>
      <c r="G92" s="64" t="s">
        <v>15</v>
      </c>
      <c r="H92" s="64">
        <v>0</v>
      </c>
      <c r="I92" s="64">
        <v>0</v>
      </c>
      <c r="J92" s="64">
        <v>0</v>
      </c>
      <c r="K92" s="64" t="s">
        <v>41</v>
      </c>
      <c r="L92" s="65">
        <v>0</v>
      </c>
      <c r="M92" s="65"/>
      <c r="N92" s="66"/>
      <c r="O92" s="58" t="s">
        <v>10</v>
      </c>
      <c r="P92" s="58" t="s">
        <v>33</v>
      </c>
      <c r="Q92" s="58" t="s">
        <v>25</v>
      </c>
      <c r="R92" s="58" t="s">
        <v>30</v>
      </c>
      <c r="S92" s="58"/>
      <c r="T92" s="58"/>
      <c r="U92" s="58"/>
      <c r="V92" s="58"/>
      <c r="W92" s="67">
        <v>0</v>
      </c>
      <c r="X92" s="67">
        <v>0</v>
      </c>
      <c r="Y92" s="67">
        <v>4</v>
      </c>
      <c r="Z92" s="67"/>
      <c r="AA92" s="185" t="s">
        <v>10</v>
      </c>
      <c r="AB92" s="58" t="s">
        <v>349</v>
      </c>
      <c r="AC92" s="60">
        <f t="shared" si="7"/>
        <v>-0.5</v>
      </c>
      <c r="AD92" s="60">
        <f t="shared" si="8"/>
        <v>0</v>
      </c>
      <c r="AE92" s="61">
        <f t="shared" si="9"/>
        <v>-0.5</v>
      </c>
      <c r="AF92" s="61">
        <f>INDEX($BA$26:BF$44,MATCH(AE92,$AZ$26:$AZ$44,-1),MATCH(D92,$BA$25:$BF$25))</f>
        <v>0</v>
      </c>
      <c r="AG92" s="61">
        <v>1</v>
      </c>
      <c r="AH92" s="61">
        <v>1</v>
      </c>
      <c r="AI92" s="61">
        <v>1</v>
      </c>
      <c r="AJ92" s="61">
        <v>1</v>
      </c>
      <c r="AK92" s="61">
        <v>0.8</v>
      </c>
      <c r="AL92" s="61">
        <v>0.8</v>
      </c>
      <c r="AM92" s="68">
        <f t="shared" si="10"/>
        <v>35.200000000000003</v>
      </c>
      <c r="AN92" s="69">
        <f t="shared" si="11"/>
        <v>0</v>
      </c>
      <c r="AO92" s="69">
        <f t="shared" si="12"/>
        <v>0</v>
      </c>
      <c r="AP92" s="69">
        <f t="shared" si="13"/>
        <v>0</v>
      </c>
      <c r="AQ92" s="31"/>
      <c r="AR92" s="18"/>
      <c r="AS92" s="18"/>
      <c r="AT92" s="18"/>
      <c r="AU92" s="18"/>
    </row>
    <row r="93" spans="1:47" ht="15" customHeight="1">
      <c r="A93" s="58" t="s">
        <v>129</v>
      </c>
      <c r="B93" s="58">
        <v>2105</v>
      </c>
      <c r="C93" s="58"/>
      <c r="D93" s="63" t="s">
        <v>14</v>
      </c>
      <c r="E93" s="64">
        <v>6</v>
      </c>
      <c r="F93" s="64">
        <v>6</v>
      </c>
      <c r="G93" s="64">
        <v>5</v>
      </c>
      <c r="H93" s="64">
        <v>2</v>
      </c>
      <c r="I93" s="64">
        <v>3</v>
      </c>
      <c r="J93" s="64">
        <v>4</v>
      </c>
      <c r="K93" s="64" t="s">
        <v>41</v>
      </c>
      <c r="L93" s="65">
        <v>7</v>
      </c>
      <c r="M93" s="65"/>
      <c r="N93" s="66"/>
      <c r="O93" s="58" t="s">
        <v>33</v>
      </c>
      <c r="P93" s="58" t="s">
        <v>25</v>
      </c>
      <c r="Q93" s="58"/>
      <c r="R93" s="58"/>
      <c r="S93" s="58"/>
      <c r="T93" s="58"/>
      <c r="U93" s="58"/>
      <c r="V93" s="58"/>
      <c r="W93" s="67">
        <v>3</v>
      </c>
      <c r="X93" s="67">
        <v>1</v>
      </c>
      <c r="Y93" s="67">
        <v>0</v>
      </c>
      <c r="Z93" s="67"/>
      <c r="AA93" s="185" t="s">
        <v>52</v>
      </c>
      <c r="AB93" s="58" t="s">
        <v>334</v>
      </c>
      <c r="AC93" s="60">
        <f t="shared" si="7"/>
        <v>0.5</v>
      </c>
      <c r="AD93" s="60">
        <f t="shared" si="8"/>
        <v>1</v>
      </c>
      <c r="AE93" s="61">
        <f t="shared" si="9"/>
        <v>1.5</v>
      </c>
      <c r="AF93" s="61">
        <f>INDEX($BA$26:BF$44,MATCH(AE93,$AZ$26:$AZ$44,-1),MATCH(D93,$BA$25:$BF$25))</f>
        <v>0.5</v>
      </c>
      <c r="AG93" s="61">
        <v>1</v>
      </c>
      <c r="AH93" s="61">
        <v>1</v>
      </c>
      <c r="AI93" s="61">
        <v>1</v>
      </c>
      <c r="AJ93" s="61">
        <v>1</v>
      </c>
      <c r="AK93" s="61">
        <v>1</v>
      </c>
      <c r="AL93" s="61">
        <v>0.8</v>
      </c>
      <c r="AM93" s="68">
        <f t="shared" si="10"/>
        <v>1144</v>
      </c>
      <c r="AN93" s="69">
        <f t="shared" si="11"/>
        <v>343200</v>
      </c>
      <c r="AO93" s="69">
        <f t="shared" si="12"/>
        <v>0</v>
      </c>
      <c r="AP93" s="69">
        <f t="shared" si="13"/>
        <v>0</v>
      </c>
      <c r="AQ93" s="31"/>
      <c r="AR93" s="18"/>
      <c r="AS93" s="18"/>
      <c r="AT93" s="18"/>
      <c r="AU93" s="18"/>
    </row>
    <row r="94" spans="1:47" ht="15" customHeight="1">
      <c r="A94" s="11" t="s">
        <v>78</v>
      </c>
      <c r="B94" s="11">
        <v>609</v>
      </c>
      <c r="C94" s="11"/>
      <c r="D94" s="49" t="s">
        <v>18</v>
      </c>
      <c r="E94" s="47">
        <v>7</v>
      </c>
      <c r="F94" s="47">
        <v>9</v>
      </c>
      <c r="G94" s="47">
        <v>9</v>
      </c>
      <c r="H94" s="47">
        <v>5</v>
      </c>
      <c r="I94" s="47">
        <v>4</v>
      </c>
      <c r="J94" s="47">
        <v>0</v>
      </c>
      <c r="K94" s="47" t="s">
        <v>41</v>
      </c>
      <c r="L94" s="48">
        <v>9</v>
      </c>
      <c r="M94" s="48"/>
      <c r="N94" s="50"/>
      <c r="O94" s="11" t="s">
        <v>25</v>
      </c>
      <c r="P94" s="11"/>
      <c r="Q94" s="11"/>
      <c r="R94" s="11"/>
      <c r="S94" s="59"/>
      <c r="T94" s="59"/>
      <c r="U94" s="11"/>
      <c r="V94" s="11"/>
      <c r="W94" s="45">
        <v>1</v>
      </c>
      <c r="X94" s="45">
        <v>2</v>
      </c>
      <c r="Y94" s="45">
        <v>4</v>
      </c>
      <c r="Z94" s="45"/>
      <c r="AA94" s="184" t="s">
        <v>52</v>
      </c>
      <c r="AB94" s="11" t="s">
        <v>332</v>
      </c>
      <c r="AC94" s="60">
        <f t="shared" si="7"/>
        <v>1</v>
      </c>
      <c r="AD94" s="60">
        <f t="shared" si="8"/>
        <v>2.5</v>
      </c>
      <c r="AE94" s="61">
        <f t="shared" si="9"/>
        <v>3.5</v>
      </c>
      <c r="AF94" s="61">
        <f>INDEX($BA$26:BF$44,MATCH(AE94,$AZ$26:$AZ$44,-1),MATCH(D94,$BA$25:$BF$25))</f>
        <v>0.5</v>
      </c>
      <c r="AG94" s="61">
        <v>1</v>
      </c>
      <c r="AH94" s="61">
        <v>1</v>
      </c>
      <c r="AI94" s="61">
        <v>1</v>
      </c>
      <c r="AJ94" s="61">
        <v>0.8</v>
      </c>
      <c r="AK94" s="61">
        <v>1</v>
      </c>
      <c r="AL94" s="61">
        <v>0.8</v>
      </c>
      <c r="AM94" s="61">
        <f t="shared" si="10"/>
        <v>2342.4</v>
      </c>
      <c r="AN94" s="62">
        <f t="shared" si="11"/>
        <v>234240000</v>
      </c>
      <c r="AO94" s="62">
        <f t="shared" si="12"/>
        <v>1</v>
      </c>
      <c r="AP94" s="62">
        <f t="shared" si="13"/>
        <v>1</v>
      </c>
      <c r="AQ94" s="31"/>
    </row>
    <row r="95" spans="1:47" ht="15" customHeight="1">
      <c r="A95" s="78" t="s">
        <v>250</v>
      </c>
      <c r="B95" s="78">
        <v>1713</v>
      </c>
      <c r="C95" s="78"/>
      <c r="D95" s="79" t="s">
        <v>15</v>
      </c>
      <c r="E95" s="80">
        <v>2</v>
      </c>
      <c r="F95" s="80">
        <v>7</v>
      </c>
      <c r="G95" s="80">
        <v>0</v>
      </c>
      <c r="H95" s="80">
        <v>7</v>
      </c>
      <c r="I95" s="80">
        <v>7</v>
      </c>
      <c r="J95" s="80">
        <v>7</v>
      </c>
      <c r="K95" s="80" t="s">
        <v>41</v>
      </c>
      <c r="L95" s="81" t="s">
        <v>15</v>
      </c>
      <c r="M95" s="81"/>
      <c r="N95" s="82" t="s">
        <v>19</v>
      </c>
      <c r="O95" s="78" t="s">
        <v>35</v>
      </c>
      <c r="P95" s="78" t="s">
        <v>28</v>
      </c>
      <c r="Q95" s="78"/>
      <c r="R95" s="78"/>
      <c r="S95" s="83"/>
      <c r="T95" s="83"/>
      <c r="U95" s="78" t="s">
        <v>18</v>
      </c>
      <c r="V95" s="78"/>
      <c r="W95" s="56">
        <v>2</v>
      </c>
      <c r="X95" s="56">
        <v>0</v>
      </c>
      <c r="Y95" s="56">
        <v>0</v>
      </c>
      <c r="Z95" s="56"/>
      <c r="AA95" s="186" t="s">
        <v>27</v>
      </c>
      <c r="AB95" s="78" t="s">
        <v>342</v>
      </c>
      <c r="AC95" s="60">
        <f t="shared" si="7"/>
        <v>1</v>
      </c>
      <c r="AD95" s="60">
        <f t="shared" si="8"/>
        <v>3.5</v>
      </c>
      <c r="AE95" s="61">
        <f t="shared" si="9"/>
        <v>4.5</v>
      </c>
      <c r="AF95" s="61">
        <f>INDEX($BA$26:BF$44,MATCH(AE95,$AZ$26:$AZ$44,-1),MATCH(D95,$BA$25:$BF$25))</f>
        <v>0.5</v>
      </c>
      <c r="AG95" s="61">
        <v>1</v>
      </c>
      <c r="AH95" s="61">
        <v>1</v>
      </c>
      <c r="AI95" s="61">
        <v>1</v>
      </c>
      <c r="AJ95" s="61">
        <v>1</v>
      </c>
      <c r="AK95" s="61">
        <v>1</v>
      </c>
      <c r="AL95" s="61">
        <v>0.8</v>
      </c>
      <c r="AM95" s="84">
        <f t="shared" si="10"/>
        <v>4688</v>
      </c>
      <c r="AN95" s="85">
        <f t="shared" si="11"/>
        <v>93760000000</v>
      </c>
      <c r="AO95" s="85">
        <f t="shared" si="12"/>
        <v>100</v>
      </c>
      <c r="AP95" s="85">
        <f t="shared" si="13"/>
        <v>200</v>
      </c>
      <c r="AQ95" s="31"/>
      <c r="AR95" s="18"/>
      <c r="AS95" s="18"/>
      <c r="AT95" s="18"/>
      <c r="AU95" s="18"/>
    </row>
    <row r="96" spans="1:47" ht="15" customHeight="1">
      <c r="A96" s="11" t="s">
        <v>114</v>
      </c>
      <c r="B96" s="11">
        <v>1706</v>
      </c>
      <c r="C96" s="11"/>
      <c r="D96" s="49" t="s">
        <v>22</v>
      </c>
      <c r="E96" s="47">
        <v>2</v>
      </c>
      <c r="F96" s="47">
        <v>1</v>
      </c>
      <c r="G96" s="47">
        <v>0</v>
      </c>
      <c r="H96" s="47">
        <v>0</v>
      </c>
      <c r="I96" s="47">
        <v>0</v>
      </c>
      <c r="J96" s="47">
        <v>0</v>
      </c>
      <c r="K96" s="47" t="s">
        <v>41</v>
      </c>
      <c r="L96" s="48">
        <v>0</v>
      </c>
      <c r="M96" s="48"/>
      <c r="N96" s="50"/>
      <c r="O96" s="11" t="s">
        <v>10</v>
      </c>
      <c r="P96" s="11" t="s">
        <v>33</v>
      </c>
      <c r="Q96" s="11" t="s">
        <v>25</v>
      </c>
      <c r="R96" s="11"/>
      <c r="S96" s="11"/>
      <c r="T96" s="11"/>
      <c r="U96" s="11"/>
      <c r="V96" s="11"/>
      <c r="W96" s="45">
        <v>0</v>
      </c>
      <c r="X96" s="45">
        <v>0</v>
      </c>
      <c r="Y96" s="45">
        <v>4</v>
      </c>
      <c r="Z96" s="45"/>
      <c r="AA96" s="184" t="s">
        <v>10</v>
      </c>
      <c r="AB96" s="11" t="s">
        <v>334</v>
      </c>
      <c r="AC96" s="60">
        <f t="shared" si="7"/>
        <v>-0.5</v>
      </c>
      <c r="AD96" s="60">
        <f t="shared" si="8"/>
        <v>0</v>
      </c>
      <c r="AE96" s="61">
        <f t="shared" si="9"/>
        <v>-0.5</v>
      </c>
      <c r="AF96" s="61">
        <f>INDEX($BA$26:BF$44,MATCH(AE96,$AZ$26:$AZ$44,-1),MATCH(D96,$BA$25:$BF$25))</f>
        <v>0</v>
      </c>
      <c r="AG96" s="61">
        <v>1</v>
      </c>
      <c r="AH96" s="61">
        <v>1</v>
      </c>
      <c r="AI96" s="61">
        <v>1</v>
      </c>
      <c r="AJ96" s="61">
        <v>1</v>
      </c>
      <c r="AK96" s="61">
        <v>1</v>
      </c>
      <c r="AL96" s="61">
        <v>0.8</v>
      </c>
      <c r="AM96" s="61">
        <f t="shared" si="10"/>
        <v>44</v>
      </c>
      <c r="AN96" s="62">
        <f t="shared" si="11"/>
        <v>0</v>
      </c>
      <c r="AO96" s="62">
        <f t="shared" si="12"/>
        <v>0</v>
      </c>
      <c r="AP96" s="62">
        <f t="shared" si="13"/>
        <v>0</v>
      </c>
      <c r="AQ96" s="31"/>
      <c r="AR96" s="18"/>
      <c r="AS96" s="18"/>
      <c r="AT96" s="18"/>
      <c r="AU96" s="18"/>
    </row>
    <row r="97" spans="1:47" ht="15" customHeight="1">
      <c r="A97" s="11" t="s">
        <v>79</v>
      </c>
      <c r="B97" s="11">
        <v>610</v>
      </c>
      <c r="C97" s="11"/>
      <c r="D97" s="49" t="s">
        <v>22</v>
      </c>
      <c r="E97" s="47">
        <v>5</v>
      </c>
      <c r="F97" s="47">
        <v>7</v>
      </c>
      <c r="G97" s="47">
        <v>6</v>
      </c>
      <c r="H97" s="47">
        <v>0</v>
      </c>
      <c r="I97" s="47">
        <v>0</v>
      </c>
      <c r="J97" s="47">
        <v>0</v>
      </c>
      <c r="K97" s="47" t="s">
        <v>41</v>
      </c>
      <c r="L97" s="48">
        <v>0</v>
      </c>
      <c r="M97" s="48"/>
      <c r="N97" s="50"/>
      <c r="O97" s="11" t="s">
        <v>10</v>
      </c>
      <c r="P97" s="11" t="s">
        <v>33</v>
      </c>
      <c r="Q97" s="11" t="s">
        <v>25</v>
      </c>
      <c r="R97" s="11"/>
      <c r="S97" s="11"/>
      <c r="T97" s="11"/>
      <c r="U97" s="11"/>
      <c r="V97" s="11"/>
      <c r="W97" s="45">
        <v>0</v>
      </c>
      <c r="X97" s="45">
        <v>0</v>
      </c>
      <c r="Y97" s="45">
        <v>4</v>
      </c>
      <c r="Z97" s="45"/>
      <c r="AA97" s="184" t="s">
        <v>10</v>
      </c>
      <c r="AB97" s="11" t="s">
        <v>332</v>
      </c>
      <c r="AC97" s="60">
        <f t="shared" si="7"/>
        <v>-0.5</v>
      </c>
      <c r="AD97" s="60">
        <f t="shared" si="8"/>
        <v>0</v>
      </c>
      <c r="AE97" s="61">
        <f t="shared" si="9"/>
        <v>-0.5</v>
      </c>
      <c r="AF97" s="61">
        <f>INDEX($BA$26:BF$44,MATCH(AE97,$AZ$26:$AZ$44,-1),MATCH(D97,$BA$25:$BF$25))</f>
        <v>0</v>
      </c>
      <c r="AG97" s="61">
        <v>1</v>
      </c>
      <c r="AH97" s="61">
        <v>1</v>
      </c>
      <c r="AI97" s="61">
        <v>1</v>
      </c>
      <c r="AJ97" s="61">
        <v>1</v>
      </c>
      <c r="AK97" s="61">
        <v>1</v>
      </c>
      <c r="AL97" s="61">
        <v>0.8</v>
      </c>
      <c r="AM97" s="61">
        <f t="shared" si="10"/>
        <v>44</v>
      </c>
      <c r="AN97" s="62">
        <f t="shared" si="11"/>
        <v>0</v>
      </c>
      <c r="AO97" s="62">
        <f t="shared" si="12"/>
        <v>0</v>
      </c>
      <c r="AP97" s="62">
        <f t="shared" si="13"/>
        <v>0</v>
      </c>
      <c r="AQ97" s="28"/>
      <c r="AR97" s="18"/>
      <c r="AS97" s="18"/>
      <c r="AT97" s="18"/>
      <c r="AU97" s="18"/>
    </row>
    <row r="98" spans="1:47" ht="15" customHeight="1">
      <c r="A98" s="11" t="s">
        <v>314</v>
      </c>
      <c r="B98" s="11">
        <v>2939</v>
      </c>
      <c r="C98" s="11"/>
      <c r="D98" s="49" t="s">
        <v>22</v>
      </c>
      <c r="E98" s="47">
        <v>5</v>
      </c>
      <c r="F98" s="47">
        <v>4</v>
      </c>
      <c r="G98" s="47" t="s">
        <v>15</v>
      </c>
      <c r="H98" s="47">
        <v>0</v>
      </c>
      <c r="I98" s="47">
        <v>0</v>
      </c>
      <c r="J98" s="47">
        <v>0</v>
      </c>
      <c r="K98" s="47" t="s">
        <v>41</v>
      </c>
      <c r="L98" s="48">
        <v>0</v>
      </c>
      <c r="M98" s="48"/>
      <c r="N98" s="50"/>
      <c r="O98" s="11" t="s">
        <v>10</v>
      </c>
      <c r="P98" s="11" t="s">
        <v>33</v>
      </c>
      <c r="Q98" s="11" t="s">
        <v>25</v>
      </c>
      <c r="R98" s="11" t="s">
        <v>30</v>
      </c>
      <c r="S98" s="11"/>
      <c r="T98" s="11"/>
      <c r="U98" s="11"/>
      <c r="V98" s="11"/>
      <c r="W98" s="45">
        <v>0</v>
      </c>
      <c r="X98" s="45">
        <v>0</v>
      </c>
      <c r="Y98" s="45">
        <v>0</v>
      </c>
      <c r="Z98" s="45"/>
      <c r="AA98" s="184" t="s">
        <v>10</v>
      </c>
      <c r="AB98" s="11" t="s">
        <v>351</v>
      </c>
      <c r="AC98" s="60">
        <f t="shared" si="7"/>
        <v>-0.5</v>
      </c>
      <c r="AD98" s="60">
        <f t="shared" si="8"/>
        <v>0</v>
      </c>
      <c r="AE98" s="61">
        <f t="shared" si="9"/>
        <v>-0.5</v>
      </c>
      <c r="AF98" s="61">
        <f>INDEX($BA$26:BF$44,MATCH(AE98,$AZ$26:$AZ$44,-1),MATCH(D98,$BA$25:$BF$25))</f>
        <v>0</v>
      </c>
      <c r="AG98" s="61">
        <v>1</v>
      </c>
      <c r="AH98" s="61">
        <v>1</v>
      </c>
      <c r="AI98" s="61">
        <v>1</v>
      </c>
      <c r="AJ98" s="61">
        <v>1</v>
      </c>
      <c r="AK98" s="61">
        <v>0.8</v>
      </c>
      <c r="AL98" s="61">
        <v>0.8</v>
      </c>
      <c r="AM98" s="61">
        <f t="shared" si="10"/>
        <v>35.200000000000003</v>
      </c>
      <c r="AN98" s="62">
        <f t="shared" si="11"/>
        <v>0</v>
      </c>
      <c r="AO98" s="62">
        <f t="shared" si="12"/>
        <v>0</v>
      </c>
      <c r="AP98" s="62">
        <f t="shared" si="13"/>
        <v>0</v>
      </c>
      <c r="AQ98" s="28"/>
      <c r="AR98" s="18"/>
      <c r="AS98" s="18"/>
      <c r="AT98" s="18"/>
      <c r="AU98" s="18"/>
    </row>
    <row r="99" spans="1:47" ht="15" customHeight="1">
      <c r="A99" s="58" t="s">
        <v>201</v>
      </c>
      <c r="B99" s="58">
        <v>717</v>
      </c>
      <c r="C99" s="58"/>
      <c r="D99" s="63" t="s">
        <v>22</v>
      </c>
      <c r="E99" s="64">
        <v>6</v>
      </c>
      <c r="F99" s="64">
        <v>6</v>
      </c>
      <c r="G99" s="64" t="s">
        <v>15</v>
      </c>
      <c r="H99" s="64">
        <v>3</v>
      </c>
      <c r="I99" s="64">
        <v>9</v>
      </c>
      <c r="J99" s="64">
        <v>9</v>
      </c>
      <c r="K99" s="64" t="s">
        <v>41</v>
      </c>
      <c r="L99" s="65" t="s">
        <v>15</v>
      </c>
      <c r="M99" s="65"/>
      <c r="N99" s="66"/>
      <c r="O99" s="58" t="s">
        <v>33</v>
      </c>
      <c r="P99" s="58" t="s">
        <v>25</v>
      </c>
      <c r="Q99" s="58" t="s">
        <v>30</v>
      </c>
      <c r="R99" s="58"/>
      <c r="S99" s="70"/>
      <c r="T99" s="70"/>
      <c r="U99" s="58"/>
      <c r="V99" s="58"/>
      <c r="W99" s="67">
        <v>3</v>
      </c>
      <c r="X99" s="67">
        <v>1</v>
      </c>
      <c r="Y99" s="67">
        <v>4</v>
      </c>
      <c r="Z99" s="67"/>
      <c r="AA99" s="185" t="s">
        <v>54</v>
      </c>
      <c r="AB99" s="58" t="s">
        <v>340</v>
      </c>
      <c r="AC99" s="60">
        <f t="shared" si="7"/>
        <v>1</v>
      </c>
      <c r="AD99" s="60">
        <f t="shared" si="8"/>
        <v>1.5</v>
      </c>
      <c r="AE99" s="61">
        <f t="shared" si="9"/>
        <v>2.5</v>
      </c>
      <c r="AF99" s="61">
        <f>INDEX($BA$26:BF$44,MATCH(AE99,$AZ$26:$AZ$44,-1),MATCH(D99,$BA$25:$BF$25))</f>
        <v>-2.5</v>
      </c>
      <c r="AG99" s="61">
        <v>1</v>
      </c>
      <c r="AH99" s="61">
        <v>1</v>
      </c>
      <c r="AI99" s="61">
        <v>1</v>
      </c>
      <c r="AJ99" s="61">
        <v>1</v>
      </c>
      <c r="AK99" s="61">
        <v>1</v>
      </c>
      <c r="AL99" s="61">
        <v>0.8</v>
      </c>
      <c r="AM99" s="68">
        <f t="shared" si="10"/>
        <v>4688</v>
      </c>
      <c r="AN99" s="69">
        <f t="shared" si="11"/>
        <v>14064000</v>
      </c>
      <c r="AO99" s="69">
        <f t="shared" si="12"/>
        <v>0</v>
      </c>
      <c r="AP99" s="69">
        <f t="shared" si="13"/>
        <v>0</v>
      </c>
      <c r="AQ99" s="24"/>
      <c r="AR99" s="19"/>
      <c r="AS99" s="19"/>
      <c r="AT99" s="19"/>
      <c r="AU99" s="19"/>
    </row>
    <row r="100" spans="1:47" ht="15" customHeight="1">
      <c r="A100" s="11" t="s">
        <v>273</v>
      </c>
      <c r="B100" s="11">
        <v>2121</v>
      </c>
      <c r="C100" s="11"/>
      <c r="D100" s="49" t="s">
        <v>16</v>
      </c>
      <c r="E100" s="47">
        <v>7</v>
      </c>
      <c r="F100" s="47" t="s">
        <v>14</v>
      </c>
      <c r="G100" s="47">
        <v>4</v>
      </c>
      <c r="H100" s="47">
        <v>1</v>
      </c>
      <c r="I100" s="47">
        <v>1</v>
      </c>
      <c r="J100" s="47">
        <v>0</v>
      </c>
      <c r="K100" s="47" t="s">
        <v>41</v>
      </c>
      <c r="L100" s="48">
        <v>2</v>
      </c>
      <c r="M100" s="48"/>
      <c r="N100" s="50"/>
      <c r="O100" s="11" t="s">
        <v>21</v>
      </c>
      <c r="P100" s="11" t="s">
        <v>33</v>
      </c>
      <c r="Q100" s="11" t="s">
        <v>25</v>
      </c>
      <c r="R100" s="11"/>
      <c r="S100" s="11"/>
      <c r="T100" s="11"/>
      <c r="U100" s="11"/>
      <c r="V100" s="11"/>
      <c r="W100" s="45">
        <v>1</v>
      </c>
      <c r="X100" s="45">
        <v>1</v>
      </c>
      <c r="Y100" s="45">
        <v>4</v>
      </c>
      <c r="Z100" s="45"/>
      <c r="AA100" s="184" t="s">
        <v>55</v>
      </c>
      <c r="AB100" s="11" t="s">
        <v>346</v>
      </c>
      <c r="AC100" s="60">
        <f t="shared" si="7"/>
        <v>-0.5</v>
      </c>
      <c r="AD100" s="60">
        <f t="shared" si="8"/>
        <v>0.5</v>
      </c>
      <c r="AE100" s="61">
        <f t="shared" si="9"/>
        <v>0</v>
      </c>
      <c r="AF100" s="61">
        <f>INDEX($BA$26:BF$44,MATCH(AE100,$AZ$26:$AZ$44,-1),MATCH(D100,$BA$25:$BF$25))</f>
        <v>0.5</v>
      </c>
      <c r="AG100" s="61">
        <v>1</v>
      </c>
      <c r="AH100" s="61">
        <v>1</v>
      </c>
      <c r="AI100" s="61">
        <v>1</v>
      </c>
      <c r="AJ100" s="61">
        <v>1</v>
      </c>
      <c r="AK100" s="61">
        <v>1</v>
      </c>
      <c r="AL100" s="61">
        <v>0.8</v>
      </c>
      <c r="AM100" s="61">
        <f t="shared" si="10"/>
        <v>108</v>
      </c>
      <c r="AN100" s="62">
        <f t="shared" si="11"/>
        <v>1080</v>
      </c>
      <c r="AO100" s="62">
        <f t="shared" si="12"/>
        <v>0</v>
      </c>
      <c r="AP100" s="62">
        <f t="shared" si="13"/>
        <v>0</v>
      </c>
      <c r="AQ100" s="24"/>
      <c r="AR100" s="18"/>
      <c r="AS100" s="18"/>
      <c r="AT100" s="18"/>
      <c r="AU100" s="18"/>
    </row>
    <row r="101" spans="1:47" ht="15" customHeight="1">
      <c r="A101" s="11" t="s">
        <v>383</v>
      </c>
      <c r="B101" s="11">
        <v>1932</v>
      </c>
      <c r="C101" s="11"/>
      <c r="D101" s="49" t="s">
        <v>22</v>
      </c>
      <c r="E101" s="47">
        <v>5</v>
      </c>
      <c r="F101" s="47">
        <v>9</v>
      </c>
      <c r="G101" s="47">
        <v>3</v>
      </c>
      <c r="H101" s="47">
        <v>0</v>
      </c>
      <c r="I101" s="47">
        <v>0</v>
      </c>
      <c r="J101" s="47">
        <v>0</v>
      </c>
      <c r="K101" s="47" t="s">
        <v>41</v>
      </c>
      <c r="L101" s="48">
        <v>0</v>
      </c>
      <c r="M101" s="48"/>
      <c r="N101" s="50"/>
      <c r="O101" s="11" t="s">
        <v>10</v>
      </c>
      <c r="P101" s="11" t="s">
        <v>33</v>
      </c>
      <c r="Q101" s="11" t="s">
        <v>25</v>
      </c>
      <c r="R101" s="11"/>
      <c r="S101" s="59"/>
      <c r="T101" s="59"/>
      <c r="U101" s="11"/>
      <c r="V101" s="11"/>
      <c r="W101" s="45">
        <v>0</v>
      </c>
      <c r="X101" s="45">
        <v>0</v>
      </c>
      <c r="Y101" s="45">
        <v>3</v>
      </c>
      <c r="Z101" s="45"/>
      <c r="AA101" s="184" t="s">
        <v>10</v>
      </c>
      <c r="AB101" s="11" t="s">
        <v>350</v>
      </c>
      <c r="AC101" s="60">
        <f t="shared" si="7"/>
        <v>-0.5</v>
      </c>
      <c r="AD101" s="60">
        <f t="shared" si="8"/>
        <v>0</v>
      </c>
      <c r="AE101" s="61">
        <f t="shared" si="9"/>
        <v>-0.5</v>
      </c>
      <c r="AF101" s="61">
        <f>INDEX($BA$26:BF$44,MATCH(AE101,$AZ$26:$AZ$44,-1),MATCH(D101,$BA$25:$BF$25))</f>
        <v>0</v>
      </c>
      <c r="AG101" s="61">
        <v>1</v>
      </c>
      <c r="AH101" s="61">
        <v>1</v>
      </c>
      <c r="AI101" s="61">
        <v>1</v>
      </c>
      <c r="AJ101" s="61">
        <v>1</v>
      </c>
      <c r="AK101" s="61">
        <v>0.8</v>
      </c>
      <c r="AL101" s="61">
        <v>0.8</v>
      </c>
      <c r="AM101" s="61">
        <f t="shared" si="10"/>
        <v>35.200000000000003</v>
      </c>
      <c r="AN101" s="62">
        <f t="shared" si="11"/>
        <v>0</v>
      </c>
      <c r="AO101" s="62">
        <f t="shared" si="12"/>
        <v>0</v>
      </c>
      <c r="AP101" s="62">
        <f t="shared" si="13"/>
        <v>0</v>
      </c>
      <c r="AQ101" s="24"/>
      <c r="AR101" s="18"/>
      <c r="AS101" s="18"/>
      <c r="AT101" s="18"/>
      <c r="AU101" s="18"/>
    </row>
    <row r="102" spans="1:47" ht="15" customHeight="1">
      <c r="A102" s="11" t="s">
        <v>146</v>
      </c>
      <c r="B102" s="11">
        <v>2510</v>
      </c>
      <c r="C102" s="11"/>
      <c r="D102" s="49" t="s">
        <v>14</v>
      </c>
      <c r="E102" s="47">
        <v>3</v>
      </c>
      <c r="F102" s="47">
        <v>1</v>
      </c>
      <c r="G102" s="47">
        <v>0</v>
      </c>
      <c r="H102" s="47">
        <v>4</v>
      </c>
      <c r="I102" s="47">
        <v>6</v>
      </c>
      <c r="J102" s="47">
        <v>9</v>
      </c>
      <c r="K102" s="47" t="s">
        <v>41</v>
      </c>
      <c r="L102" s="48">
        <v>9</v>
      </c>
      <c r="M102" s="48"/>
      <c r="N102" s="50"/>
      <c r="O102" s="11" t="s">
        <v>25</v>
      </c>
      <c r="P102" s="11"/>
      <c r="Q102" s="11"/>
      <c r="R102" s="11"/>
      <c r="S102" s="11"/>
      <c r="T102" s="11"/>
      <c r="U102" s="11"/>
      <c r="V102" s="11"/>
      <c r="W102" s="45">
        <v>7</v>
      </c>
      <c r="X102" s="45">
        <v>0</v>
      </c>
      <c r="Y102" s="45">
        <v>3</v>
      </c>
      <c r="Z102" s="45"/>
      <c r="AA102" s="184" t="s">
        <v>52</v>
      </c>
      <c r="AB102" s="11" t="s">
        <v>335</v>
      </c>
      <c r="AC102" s="60">
        <f t="shared" si="7"/>
        <v>1</v>
      </c>
      <c r="AD102" s="60">
        <f t="shared" si="8"/>
        <v>2</v>
      </c>
      <c r="AE102" s="61">
        <f t="shared" si="9"/>
        <v>3</v>
      </c>
      <c r="AF102" s="61">
        <f>INDEX($BA$26:BF$44,MATCH(AE102,$AZ$26:$AZ$44,-1),MATCH(D102,$BA$25:$BF$25))</f>
        <v>0</v>
      </c>
      <c r="AG102" s="61">
        <v>1</v>
      </c>
      <c r="AH102" s="61">
        <v>1</v>
      </c>
      <c r="AI102" s="61">
        <v>1</v>
      </c>
      <c r="AJ102" s="61">
        <v>1</v>
      </c>
      <c r="AK102" s="61">
        <v>0.8</v>
      </c>
      <c r="AL102" s="61">
        <v>0.8</v>
      </c>
      <c r="AM102" s="61">
        <f t="shared" si="10"/>
        <v>2342.4</v>
      </c>
      <c r="AN102" s="62">
        <f t="shared" si="11"/>
        <v>163968000</v>
      </c>
      <c r="AO102" s="62">
        <f t="shared" si="12"/>
        <v>0</v>
      </c>
      <c r="AP102" s="62">
        <f t="shared" si="13"/>
        <v>0</v>
      </c>
      <c r="AQ102" s="31"/>
      <c r="AR102" s="18"/>
      <c r="AS102" s="18"/>
      <c r="AT102" s="18"/>
      <c r="AU102" s="18"/>
    </row>
    <row r="103" spans="1:47" ht="15" customHeight="1">
      <c r="A103" s="57" t="s">
        <v>224</v>
      </c>
      <c r="B103" s="57">
        <v>1118</v>
      </c>
      <c r="C103" s="57"/>
      <c r="D103" s="71" t="s">
        <v>18</v>
      </c>
      <c r="E103" s="72">
        <v>4</v>
      </c>
      <c r="F103" s="72">
        <v>8</v>
      </c>
      <c r="G103" s="72">
        <v>6</v>
      </c>
      <c r="H103" s="72">
        <v>8</v>
      </c>
      <c r="I103" s="72">
        <v>7</v>
      </c>
      <c r="J103" s="72" t="s">
        <v>14</v>
      </c>
      <c r="K103" s="72" t="s">
        <v>41</v>
      </c>
      <c r="L103" s="73" t="s">
        <v>18</v>
      </c>
      <c r="M103" s="73"/>
      <c r="N103" s="74" t="s">
        <v>19</v>
      </c>
      <c r="O103" s="57" t="s">
        <v>28</v>
      </c>
      <c r="P103" s="57" t="s">
        <v>44</v>
      </c>
      <c r="Q103" s="57"/>
      <c r="R103" s="57"/>
      <c r="S103" s="87"/>
      <c r="T103" s="87"/>
      <c r="U103" s="57" t="s">
        <v>15</v>
      </c>
      <c r="V103" s="57"/>
      <c r="W103" s="75">
        <v>2</v>
      </c>
      <c r="X103" s="75">
        <v>0</v>
      </c>
      <c r="Y103" s="75">
        <v>2</v>
      </c>
      <c r="Z103" s="75"/>
      <c r="AA103" s="187" t="s">
        <v>54</v>
      </c>
      <c r="AB103" s="57" t="s">
        <v>341</v>
      </c>
      <c r="AC103" s="60">
        <f t="shared" si="7"/>
        <v>1</v>
      </c>
      <c r="AD103" s="60">
        <f t="shared" si="8"/>
        <v>4</v>
      </c>
      <c r="AE103" s="61">
        <f t="shared" si="9"/>
        <v>5</v>
      </c>
      <c r="AF103" s="61">
        <f>INDEX($BA$26:BF$44,MATCH(AE103,$AZ$26:$AZ$44,-1),MATCH(D103,$BA$25:$BF$25))</f>
        <v>0</v>
      </c>
      <c r="AG103" s="61">
        <v>1</v>
      </c>
      <c r="AH103" s="61">
        <v>1</v>
      </c>
      <c r="AI103" s="61">
        <v>1</v>
      </c>
      <c r="AJ103" s="61">
        <v>1</v>
      </c>
      <c r="AK103" s="61">
        <v>0.8</v>
      </c>
      <c r="AL103" s="61">
        <v>0.8</v>
      </c>
      <c r="AM103" s="76">
        <f t="shared" si="10"/>
        <v>6000</v>
      </c>
      <c r="AN103" s="77">
        <f t="shared" si="11"/>
        <v>1200000000000</v>
      </c>
      <c r="AO103" s="77">
        <f t="shared" si="12"/>
        <v>700</v>
      </c>
      <c r="AP103" s="77">
        <f t="shared" si="13"/>
        <v>1400</v>
      </c>
      <c r="AQ103" s="31"/>
      <c r="AR103" s="18"/>
      <c r="AS103" s="18"/>
      <c r="AT103" s="18"/>
      <c r="AU103" s="18"/>
    </row>
    <row r="104" spans="1:47" ht="15" customHeight="1">
      <c r="A104" s="78" t="s">
        <v>385</v>
      </c>
      <c r="B104" s="78">
        <v>1937</v>
      </c>
      <c r="C104" s="78"/>
      <c r="D104" s="79" t="s">
        <v>22</v>
      </c>
      <c r="E104" s="80">
        <v>2</v>
      </c>
      <c r="F104" s="80">
        <v>5</v>
      </c>
      <c r="G104" s="80">
        <v>4</v>
      </c>
      <c r="H104" s="80">
        <v>0</v>
      </c>
      <c r="I104" s="80">
        <v>0</v>
      </c>
      <c r="J104" s="80">
        <v>0</v>
      </c>
      <c r="K104" s="80" t="s">
        <v>41</v>
      </c>
      <c r="L104" s="81">
        <v>0</v>
      </c>
      <c r="M104" s="81"/>
      <c r="N104" s="82"/>
      <c r="O104" s="78" t="s">
        <v>10</v>
      </c>
      <c r="P104" s="78" t="s">
        <v>33</v>
      </c>
      <c r="Q104" s="78" t="s">
        <v>25</v>
      </c>
      <c r="R104" s="78"/>
      <c r="S104" s="83"/>
      <c r="T104" s="83"/>
      <c r="U104" s="78"/>
      <c r="V104" s="78"/>
      <c r="W104" s="56">
        <v>0</v>
      </c>
      <c r="X104" s="56">
        <v>0</v>
      </c>
      <c r="Y104" s="56">
        <v>3</v>
      </c>
      <c r="Z104" s="56"/>
      <c r="AA104" s="186" t="s">
        <v>10</v>
      </c>
      <c r="AB104" s="78" t="s">
        <v>350</v>
      </c>
      <c r="AC104" s="60">
        <f t="shared" si="7"/>
        <v>-0.5</v>
      </c>
      <c r="AD104" s="60">
        <f t="shared" si="8"/>
        <v>0</v>
      </c>
      <c r="AE104" s="61">
        <f t="shared" si="9"/>
        <v>-0.5</v>
      </c>
      <c r="AF104" s="61">
        <f>INDEX($BA$26:BF$44,MATCH(AE104,$AZ$26:$AZ$44,-1),MATCH(D104,$BA$25:$BF$25))</f>
        <v>0</v>
      </c>
      <c r="AG104" s="61">
        <v>1</v>
      </c>
      <c r="AH104" s="61">
        <v>1</v>
      </c>
      <c r="AI104" s="61">
        <v>1</v>
      </c>
      <c r="AJ104" s="61">
        <v>1</v>
      </c>
      <c r="AK104" s="61">
        <v>0.8</v>
      </c>
      <c r="AL104" s="61">
        <v>0.8</v>
      </c>
      <c r="AM104" s="84">
        <f t="shared" si="10"/>
        <v>35.200000000000003</v>
      </c>
      <c r="AN104" s="85">
        <f t="shared" si="11"/>
        <v>0</v>
      </c>
      <c r="AO104" s="85">
        <f t="shared" si="12"/>
        <v>0</v>
      </c>
      <c r="AP104" s="85">
        <f t="shared" si="13"/>
        <v>0</v>
      </c>
      <c r="AQ104" s="31"/>
      <c r="AR104" s="18"/>
      <c r="AS104" s="18"/>
      <c r="AT104" s="18"/>
      <c r="AU104" s="18"/>
    </row>
    <row r="105" spans="1:47" ht="15" customHeight="1">
      <c r="A105" s="78" t="s">
        <v>389</v>
      </c>
      <c r="B105" s="78">
        <v>2132</v>
      </c>
      <c r="C105" s="78"/>
      <c r="D105" s="79" t="s">
        <v>22</v>
      </c>
      <c r="E105" s="80">
        <v>6</v>
      </c>
      <c r="F105" s="80">
        <v>5</v>
      </c>
      <c r="G105" s="80">
        <v>4</v>
      </c>
      <c r="H105" s="80">
        <v>0</v>
      </c>
      <c r="I105" s="80">
        <v>0</v>
      </c>
      <c r="J105" s="80">
        <v>0</v>
      </c>
      <c r="K105" s="80" t="s">
        <v>41</v>
      </c>
      <c r="L105" s="81">
        <v>0</v>
      </c>
      <c r="M105" s="81"/>
      <c r="N105" s="82"/>
      <c r="O105" s="78" t="s">
        <v>10</v>
      </c>
      <c r="P105" s="78" t="s">
        <v>33</v>
      </c>
      <c r="Q105" s="78" t="s">
        <v>25</v>
      </c>
      <c r="R105" s="78"/>
      <c r="S105" s="83"/>
      <c r="T105" s="83"/>
      <c r="U105" s="78"/>
      <c r="V105" s="78"/>
      <c r="W105" s="56">
        <v>0</v>
      </c>
      <c r="X105" s="56">
        <v>0</v>
      </c>
      <c r="Y105" s="56">
        <v>3</v>
      </c>
      <c r="Z105" s="56"/>
      <c r="AA105" s="186" t="s">
        <v>10</v>
      </c>
      <c r="AB105" s="78" t="s">
        <v>350</v>
      </c>
      <c r="AC105" s="60">
        <f t="shared" si="7"/>
        <v>-0.5</v>
      </c>
      <c r="AD105" s="60">
        <f t="shared" si="8"/>
        <v>0</v>
      </c>
      <c r="AE105" s="61">
        <f t="shared" si="9"/>
        <v>-0.5</v>
      </c>
      <c r="AF105" s="61">
        <f>INDEX($BA$26:BF$44,MATCH(AE105,$AZ$26:$AZ$44,-1),MATCH(D105,$BA$25:$BF$25))</f>
        <v>0</v>
      </c>
      <c r="AG105" s="61">
        <v>1</v>
      </c>
      <c r="AH105" s="61">
        <v>1</v>
      </c>
      <c r="AI105" s="61">
        <v>1</v>
      </c>
      <c r="AJ105" s="61">
        <v>1</v>
      </c>
      <c r="AK105" s="61">
        <v>1</v>
      </c>
      <c r="AL105" s="61">
        <v>0.8</v>
      </c>
      <c r="AM105" s="84">
        <f t="shared" si="10"/>
        <v>44</v>
      </c>
      <c r="AN105" s="85">
        <f t="shared" si="11"/>
        <v>0</v>
      </c>
      <c r="AO105" s="85">
        <f t="shared" si="12"/>
        <v>0</v>
      </c>
      <c r="AP105" s="85">
        <f t="shared" si="13"/>
        <v>0</v>
      </c>
      <c r="AQ105" s="31"/>
      <c r="AR105" s="18"/>
      <c r="AS105" s="18"/>
      <c r="AT105" s="18"/>
      <c r="AU105" s="18"/>
    </row>
    <row r="106" spans="1:47" ht="15" customHeight="1">
      <c r="A106" s="11" t="s">
        <v>377</v>
      </c>
      <c r="B106" s="11">
        <v>1535</v>
      </c>
      <c r="C106" s="11"/>
      <c r="D106" s="49" t="s">
        <v>22</v>
      </c>
      <c r="E106" s="47">
        <v>2</v>
      </c>
      <c r="F106" s="47">
        <v>2</v>
      </c>
      <c r="G106" s="47">
        <v>4</v>
      </c>
      <c r="H106" s="47">
        <v>0</v>
      </c>
      <c r="I106" s="47">
        <v>0</v>
      </c>
      <c r="J106" s="47">
        <v>0</v>
      </c>
      <c r="K106" s="47" t="s">
        <v>41</v>
      </c>
      <c r="L106" s="48">
        <v>0</v>
      </c>
      <c r="M106" s="48"/>
      <c r="N106" s="50"/>
      <c r="O106" s="11" t="s">
        <v>10</v>
      </c>
      <c r="P106" s="11" t="s">
        <v>33</v>
      </c>
      <c r="Q106" s="11" t="s">
        <v>25</v>
      </c>
      <c r="R106" s="11"/>
      <c r="S106" s="11"/>
      <c r="T106" s="11"/>
      <c r="U106" s="11"/>
      <c r="V106" s="11"/>
      <c r="W106" s="45">
        <v>0</v>
      </c>
      <c r="X106" s="45">
        <v>0</v>
      </c>
      <c r="Y106" s="45">
        <v>0</v>
      </c>
      <c r="Z106" s="45"/>
      <c r="AA106" s="184" t="s">
        <v>10</v>
      </c>
      <c r="AB106" s="11" t="s">
        <v>349</v>
      </c>
      <c r="AC106" s="60">
        <f t="shared" si="7"/>
        <v>-0.5</v>
      </c>
      <c r="AD106" s="60">
        <f t="shared" si="8"/>
        <v>0</v>
      </c>
      <c r="AE106" s="61">
        <f t="shared" si="9"/>
        <v>-0.5</v>
      </c>
      <c r="AF106" s="61">
        <f>INDEX($BA$26:BF$44,MATCH(AE106,$AZ$26:$AZ$44,-1),MATCH(D106,$BA$25:$BF$25))</f>
        <v>0</v>
      </c>
      <c r="AG106" s="61">
        <v>1</v>
      </c>
      <c r="AH106" s="61">
        <v>1</v>
      </c>
      <c r="AI106" s="61">
        <v>1</v>
      </c>
      <c r="AJ106" s="61">
        <v>1</v>
      </c>
      <c r="AK106" s="61">
        <v>1</v>
      </c>
      <c r="AL106" s="61">
        <v>0.8</v>
      </c>
      <c r="AM106" s="61">
        <f t="shared" si="10"/>
        <v>44</v>
      </c>
      <c r="AN106" s="62">
        <f t="shared" si="11"/>
        <v>0</v>
      </c>
      <c r="AO106" s="62">
        <f t="shared" si="12"/>
        <v>0</v>
      </c>
      <c r="AP106" s="62">
        <f t="shared" si="13"/>
        <v>0</v>
      </c>
      <c r="AQ106" s="31"/>
    </row>
    <row r="107" spans="1:47" ht="15" customHeight="1">
      <c r="A107" s="11" t="s">
        <v>85</v>
      </c>
      <c r="B107" s="11">
        <v>804</v>
      </c>
      <c r="C107" s="11"/>
      <c r="D107" s="49" t="s">
        <v>17</v>
      </c>
      <c r="E107" s="47">
        <v>2</v>
      </c>
      <c r="F107" s="47">
        <v>0</v>
      </c>
      <c r="G107" s="47">
        <v>0</v>
      </c>
      <c r="H107" s="47">
        <v>2</v>
      </c>
      <c r="I107" s="47">
        <v>1</v>
      </c>
      <c r="J107" s="47">
        <v>1</v>
      </c>
      <c r="K107" s="47" t="s">
        <v>41</v>
      </c>
      <c r="L107" s="48">
        <v>9</v>
      </c>
      <c r="M107" s="48"/>
      <c r="N107" s="50"/>
      <c r="O107" s="11" t="s">
        <v>33</v>
      </c>
      <c r="P107" s="11" t="s">
        <v>25</v>
      </c>
      <c r="Q107" s="11" t="s">
        <v>34</v>
      </c>
      <c r="R107" s="11"/>
      <c r="S107" s="59"/>
      <c r="T107" s="59"/>
      <c r="U107" s="11"/>
      <c r="V107" s="11"/>
      <c r="W107" s="45">
        <v>1</v>
      </c>
      <c r="X107" s="45">
        <v>2</v>
      </c>
      <c r="Y107" s="45">
        <v>1</v>
      </c>
      <c r="Z107" s="45"/>
      <c r="AA107" s="184" t="s">
        <v>52</v>
      </c>
      <c r="AB107" s="11" t="s">
        <v>332</v>
      </c>
      <c r="AC107" s="60">
        <f t="shared" si="7"/>
        <v>1</v>
      </c>
      <c r="AD107" s="60">
        <f t="shared" si="8"/>
        <v>1</v>
      </c>
      <c r="AE107" s="61">
        <f t="shared" si="9"/>
        <v>2</v>
      </c>
      <c r="AF107" s="61">
        <f>INDEX($BA$26:BF$44,MATCH(AE107,$AZ$26:$AZ$44,-1),MATCH(D107,$BA$25:$BF$25))</f>
        <v>0</v>
      </c>
      <c r="AG107" s="61">
        <v>1</v>
      </c>
      <c r="AH107" s="61">
        <v>1</v>
      </c>
      <c r="AI107" s="61">
        <v>1</v>
      </c>
      <c r="AJ107" s="61">
        <v>1</v>
      </c>
      <c r="AK107" s="61">
        <v>0.8</v>
      </c>
      <c r="AL107" s="61">
        <v>0.8</v>
      </c>
      <c r="AM107" s="61">
        <f t="shared" si="10"/>
        <v>2342.4</v>
      </c>
      <c r="AN107" s="62">
        <f t="shared" si="11"/>
        <v>234240</v>
      </c>
      <c r="AO107" s="62">
        <f t="shared" si="12"/>
        <v>0</v>
      </c>
      <c r="AP107" s="62">
        <f t="shared" si="13"/>
        <v>0</v>
      </c>
      <c r="AQ107" s="31"/>
      <c r="AR107" s="18"/>
      <c r="AS107" s="18"/>
      <c r="AT107" s="18"/>
      <c r="AU107" s="18"/>
    </row>
    <row r="108" spans="1:47" ht="15.75">
      <c r="A108" s="11" t="s">
        <v>318</v>
      </c>
      <c r="B108" s="11">
        <v>3026</v>
      </c>
      <c r="C108" s="11"/>
      <c r="D108" s="49" t="s">
        <v>16</v>
      </c>
      <c r="E108" s="47">
        <v>6</v>
      </c>
      <c r="F108" s="47">
        <v>3</v>
      </c>
      <c r="G108" s="47">
        <v>9</v>
      </c>
      <c r="H108" s="47">
        <v>3</v>
      </c>
      <c r="I108" s="47">
        <v>4</v>
      </c>
      <c r="J108" s="47">
        <v>3</v>
      </c>
      <c r="K108" s="47" t="s">
        <v>41</v>
      </c>
      <c r="L108" s="48">
        <v>8</v>
      </c>
      <c r="M108" s="48"/>
      <c r="N108" s="50"/>
      <c r="O108" s="11" t="s">
        <v>33</v>
      </c>
      <c r="P108" s="11" t="s">
        <v>25</v>
      </c>
      <c r="Q108" s="11"/>
      <c r="R108" s="11"/>
      <c r="S108" s="59"/>
      <c r="T108" s="59"/>
      <c r="U108" s="11"/>
      <c r="V108" s="11"/>
      <c r="W108" s="45">
        <v>5</v>
      </c>
      <c r="X108" s="45">
        <v>0</v>
      </c>
      <c r="Y108" s="45">
        <v>3</v>
      </c>
      <c r="Z108" s="45"/>
      <c r="AA108" s="184" t="s">
        <v>367</v>
      </c>
      <c r="AB108" s="11" t="s">
        <v>404</v>
      </c>
      <c r="AC108" s="60">
        <f t="shared" si="7"/>
        <v>0.5</v>
      </c>
      <c r="AD108" s="60">
        <f t="shared" si="8"/>
        <v>1.5</v>
      </c>
      <c r="AE108" s="61">
        <f t="shared" si="9"/>
        <v>2</v>
      </c>
      <c r="AF108" s="61">
        <f>INDEX($BA$26:BF$44,MATCH(AE108,$AZ$26:$AZ$44,-1),MATCH(D108,$BA$25:$BF$25))</f>
        <v>0</v>
      </c>
      <c r="AG108" s="61">
        <v>1</v>
      </c>
      <c r="AH108" s="61">
        <v>1</v>
      </c>
      <c r="AI108" s="61">
        <v>1</v>
      </c>
      <c r="AJ108" s="61">
        <v>1</v>
      </c>
      <c r="AK108" s="61">
        <v>0.8</v>
      </c>
      <c r="AL108" s="61">
        <v>0.8</v>
      </c>
      <c r="AM108" s="61">
        <f t="shared" si="10"/>
        <v>1465.6000000000001</v>
      </c>
      <c r="AN108" s="62">
        <f t="shared" si="11"/>
        <v>7328000.0000000009</v>
      </c>
      <c r="AO108" s="62">
        <f t="shared" si="12"/>
        <v>0</v>
      </c>
      <c r="AP108" s="62">
        <f t="shared" si="13"/>
        <v>0</v>
      </c>
      <c r="AQ108" s="31"/>
      <c r="AR108" s="18"/>
      <c r="AS108" s="18"/>
      <c r="AT108" s="18"/>
      <c r="AU108" s="18"/>
    </row>
    <row r="109" spans="1:47" ht="15.75">
      <c r="A109" s="58" t="s">
        <v>259</v>
      </c>
      <c r="B109" s="58">
        <v>1918</v>
      </c>
      <c r="C109" s="58"/>
      <c r="D109" s="63" t="s">
        <v>16</v>
      </c>
      <c r="E109" s="64">
        <v>5</v>
      </c>
      <c r="F109" s="64">
        <v>6</v>
      </c>
      <c r="G109" s="64">
        <v>5</v>
      </c>
      <c r="H109" s="64">
        <v>3</v>
      </c>
      <c r="I109" s="64">
        <v>2</v>
      </c>
      <c r="J109" s="64">
        <v>1</v>
      </c>
      <c r="K109" s="64" t="s">
        <v>41</v>
      </c>
      <c r="L109" s="65">
        <v>8</v>
      </c>
      <c r="M109" s="65"/>
      <c r="N109" s="66"/>
      <c r="O109" s="58" t="s">
        <v>33</v>
      </c>
      <c r="P109" s="58" t="s">
        <v>25</v>
      </c>
      <c r="Q109" s="58"/>
      <c r="R109" s="58"/>
      <c r="S109" s="58"/>
      <c r="T109" s="58"/>
      <c r="U109" s="58"/>
      <c r="V109" s="58"/>
      <c r="W109" s="67">
        <v>3</v>
      </c>
      <c r="X109" s="67">
        <v>2</v>
      </c>
      <c r="Y109" s="67">
        <v>3</v>
      </c>
      <c r="Z109" s="67"/>
      <c r="AA109" s="185" t="s">
        <v>55</v>
      </c>
      <c r="AB109" s="58" t="s">
        <v>342</v>
      </c>
      <c r="AC109" s="60">
        <f t="shared" si="7"/>
        <v>0.5</v>
      </c>
      <c r="AD109" s="60">
        <f t="shared" si="8"/>
        <v>1.5</v>
      </c>
      <c r="AE109" s="61">
        <f t="shared" si="9"/>
        <v>2</v>
      </c>
      <c r="AF109" s="61">
        <f>INDEX($BA$26:BF$44,MATCH(AE109,$AZ$26:$AZ$44,-1),MATCH(D109,$BA$25:$BF$25))</f>
        <v>0</v>
      </c>
      <c r="AG109" s="61">
        <v>1</v>
      </c>
      <c r="AH109" s="61">
        <v>1</v>
      </c>
      <c r="AI109" s="61">
        <v>1</v>
      </c>
      <c r="AJ109" s="61">
        <v>1</v>
      </c>
      <c r="AK109" s="61">
        <v>1</v>
      </c>
      <c r="AL109" s="61">
        <v>0.8</v>
      </c>
      <c r="AM109" s="68">
        <f t="shared" si="10"/>
        <v>1832</v>
      </c>
      <c r="AN109" s="69">
        <f t="shared" si="11"/>
        <v>5496000</v>
      </c>
      <c r="AO109" s="69">
        <f t="shared" si="12"/>
        <v>0</v>
      </c>
      <c r="AP109" s="69">
        <f t="shared" si="13"/>
        <v>0</v>
      </c>
      <c r="AQ109" s="28"/>
      <c r="AR109" s="18"/>
      <c r="AS109" s="18"/>
      <c r="AT109" s="18"/>
      <c r="AU109" s="18"/>
    </row>
    <row r="110" spans="1:47" ht="15" customHeight="1">
      <c r="A110" s="58" t="s">
        <v>310</v>
      </c>
      <c r="B110" s="58">
        <v>2840</v>
      </c>
      <c r="C110" s="58"/>
      <c r="D110" s="63" t="s">
        <v>22</v>
      </c>
      <c r="E110" s="64">
        <v>7</v>
      </c>
      <c r="F110" s="64">
        <v>5</v>
      </c>
      <c r="G110" s="64">
        <v>7</v>
      </c>
      <c r="H110" s="64">
        <v>0</v>
      </c>
      <c r="I110" s="64">
        <v>0</v>
      </c>
      <c r="J110" s="64">
        <v>0</v>
      </c>
      <c r="K110" s="64" t="s">
        <v>41</v>
      </c>
      <c r="L110" s="65">
        <v>0</v>
      </c>
      <c r="M110" s="65"/>
      <c r="N110" s="66"/>
      <c r="O110" s="58" t="s">
        <v>10</v>
      </c>
      <c r="P110" s="58" t="s">
        <v>33</v>
      </c>
      <c r="Q110" s="58" t="s">
        <v>25</v>
      </c>
      <c r="R110" s="58"/>
      <c r="S110" s="58"/>
      <c r="T110" s="58"/>
      <c r="U110" s="58"/>
      <c r="V110" s="58"/>
      <c r="W110" s="67">
        <v>0</v>
      </c>
      <c r="X110" s="67">
        <v>0</v>
      </c>
      <c r="Y110" s="67">
        <v>2</v>
      </c>
      <c r="Z110" s="67"/>
      <c r="AA110" s="185" t="s">
        <v>10</v>
      </c>
      <c r="AB110" s="58" t="s">
        <v>351</v>
      </c>
      <c r="AC110" s="60">
        <f t="shared" si="7"/>
        <v>-0.5</v>
      </c>
      <c r="AD110" s="60">
        <f t="shared" si="8"/>
        <v>0</v>
      </c>
      <c r="AE110" s="61">
        <f t="shared" si="9"/>
        <v>-0.5</v>
      </c>
      <c r="AF110" s="61">
        <f>INDEX($BA$26:BF$44,MATCH(AE110,$AZ$26:$AZ$44,-1),MATCH(D110,$BA$25:$BF$25))</f>
        <v>0</v>
      </c>
      <c r="AG110" s="61">
        <v>1</v>
      </c>
      <c r="AH110" s="61">
        <v>1</v>
      </c>
      <c r="AI110" s="61">
        <v>1</v>
      </c>
      <c r="AJ110" s="61">
        <v>0.8</v>
      </c>
      <c r="AK110" s="61">
        <v>0.8</v>
      </c>
      <c r="AL110" s="61">
        <v>0.8</v>
      </c>
      <c r="AM110" s="68">
        <f t="shared" si="10"/>
        <v>28.160000000000004</v>
      </c>
      <c r="AN110" s="69">
        <f t="shared" si="11"/>
        <v>0</v>
      </c>
      <c r="AO110" s="69">
        <f t="shared" si="12"/>
        <v>0</v>
      </c>
      <c r="AP110" s="69">
        <f t="shared" si="13"/>
        <v>0</v>
      </c>
      <c r="AQ110" s="31"/>
      <c r="AR110" s="18"/>
      <c r="AS110" s="18"/>
      <c r="AT110" s="18"/>
      <c r="AU110" s="18"/>
    </row>
    <row r="111" spans="1:47" ht="15.75">
      <c r="A111" s="11" t="s">
        <v>246</v>
      </c>
      <c r="B111" s="11">
        <v>1631</v>
      </c>
      <c r="C111" s="11"/>
      <c r="D111" s="49" t="s">
        <v>22</v>
      </c>
      <c r="E111" s="47">
        <v>4</v>
      </c>
      <c r="F111" s="47">
        <v>4</v>
      </c>
      <c r="G111" s="47">
        <v>2</v>
      </c>
      <c r="H111" s="47">
        <v>0</v>
      </c>
      <c r="I111" s="47">
        <v>0</v>
      </c>
      <c r="J111" s="47">
        <v>0</v>
      </c>
      <c r="K111" s="47" t="s">
        <v>41</v>
      </c>
      <c r="L111" s="48">
        <v>0</v>
      </c>
      <c r="M111" s="48"/>
      <c r="N111" s="50"/>
      <c r="O111" s="11" t="s">
        <v>10</v>
      </c>
      <c r="P111" s="11" t="s">
        <v>33</v>
      </c>
      <c r="Q111" s="11" t="s">
        <v>25</v>
      </c>
      <c r="R111" s="11" t="s">
        <v>6</v>
      </c>
      <c r="S111" s="59"/>
      <c r="T111" s="59"/>
      <c r="U111" s="11"/>
      <c r="V111" s="11"/>
      <c r="W111" s="45">
        <v>0</v>
      </c>
      <c r="X111" s="45">
        <v>1</v>
      </c>
      <c r="Y111" s="45">
        <v>3</v>
      </c>
      <c r="Z111" s="45"/>
      <c r="AA111" s="184" t="s">
        <v>10</v>
      </c>
      <c r="AB111" s="11" t="s">
        <v>349</v>
      </c>
      <c r="AC111" s="60">
        <f t="shared" si="7"/>
        <v>-0.5</v>
      </c>
      <c r="AD111" s="60">
        <f t="shared" si="8"/>
        <v>0</v>
      </c>
      <c r="AE111" s="61">
        <f t="shared" si="9"/>
        <v>-0.5</v>
      </c>
      <c r="AF111" s="61">
        <f>INDEX($BA$26:BF$44,MATCH(AE111,$AZ$26:$AZ$44,-1),MATCH(D111,$BA$25:$BF$25))</f>
        <v>0</v>
      </c>
      <c r="AG111" s="61">
        <v>1</v>
      </c>
      <c r="AH111" s="61">
        <v>1</v>
      </c>
      <c r="AI111" s="61">
        <v>1</v>
      </c>
      <c r="AJ111" s="61">
        <v>0.8</v>
      </c>
      <c r="AK111" s="61">
        <v>1</v>
      </c>
      <c r="AL111" s="61">
        <v>0.8</v>
      </c>
      <c r="AM111" s="61">
        <f t="shared" si="10"/>
        <v>35.200000000000003</v>
      </c>
      <c r="AN111" s="62">
        <f t="shared" si="11"/>
        <v>0</v>
      </c>
      <c r="AO111" s="62">
        <f t="shared" si="12"/>
        <v>0</v>
      </c>
      <c r="AP111" s="62">
        <f t="shared" si="13"/>
        <v>0</v>
      </c>
      <c r="AQ111" s="26"/>
      <c r="AR111" s="18"/>
      <c r="AS111" s="18"/>
      <c r="AT111" s="18"/>
      <c r="AU111" s="18"/>
    </row>
    <row r="112" spans="1:47" ht="15.75">
      <c r="A112" s="11" t="s">
        <v>148</v>
      </c>
      <c r="B112" s="11">
        <v>2602</v>
      </c>
      <c r="C112" s="11"/>
      <c r="D112" s="49" t="s">
        <v>18</v>
      </c>
      <c r="E112" s="47">
        <v>6</v>
      </c>
      <c r="F112" s="47">
        <v>9</v>
      </c>
      <c r="G112" s="47" t="s">
        <v>15</v>
      </c>
      <c r="H112" s="47">
        <v>6</v>
      </c>
      <c r="I112" s="47">
        <v>9</v>
      </c>
      <c r="J112" s="47">
        <v>6</v>
      </c>
      <c r="K112" s="47" t="s">
        <v>41</v>
      </c>
      <c r="L112" s="48">
        <v>8</v>
      </c>
      <c r="M112" s="48"/>
      <c r="N112" s="50" t="s">
        <v>23</v>
      </c>
      <c r="O112" s="11" t="s">
        <v>25</v>
      </c>
      <c r="P112" s="11" t="s">
        <v>30</v>
      </c>
      <c r="Q112" s="11"/>
      <c r="R112" s="11"/>
      <c r="S112" s="59"/>
      <c r="T112" s="59"/>
      <c r="U112" s="11" t="s">
        <v>18</v>
      </c>
      <c r="V112" s="11"/>
      <c r="W112" s="45">
        <v>7</v>
      </c>
      <c r="X112" s="45">
        <v>2</v>
      </c>
      <c r="Y112" s="45">
        <v>0</v>
      </c>
      <c r="Z112" s="45"/>
      <c r="AA112" s="184" t="s">
        <v>52</v>
      </c>
      <c r="AB112" s="11" t="s">
        <v>335</v>
      </c>
      <c r="AC112" s="60">
        <f t="shared" si="7"/>
        <v>0.5</v>
      </c>
      <c r="AD112" s="60">
        <f t="shared" si="8"/>
        <v>3</v>
      </c>
      <c r="AE112" s="61">
        <f t="shared" si="9"/>
        <v>3.5</v>
      </c>
      <c r="AF112" s="61">
        <f>INDEX($BA$26:BF$44,MATCH(AE112,$AZ$26:$AZ$44,-1),MATCH(D112,$BA$25:$BF$25))</f>
        <v>0.5</v>
      </c>
      <c r="AG112" s="61">
        <v>1</v>
      </c>
      <c r="AH112" s="61">
        <v>1</v>
      </c>
      <c r="AI112" s="61">
        <v>1</v>
      </c>
      <c r="AJ112" s="61">
        <v>1</v>
      </c>
      <c r="AK112" s="61">
        <v>1</v>
      </c>
      <c r="AL112" s="61">
        <v>0.8</v>
      </c>
      <c r="AM112" s="61">
        <f t="shared" si="10"/>
        <v>1832</v>
      </c>
      <c r="AN112" s="62">
        <f t="shared" si="11"/>
        <v>12824000000</v>
      </c>
      <c r="AO112" s="62">
        <f t="shared" si="12"/>
        <v>15</v>
      </c>
      <c r="AP112" s="62">
        <f t="shared" si="13"/>
        <v>105</v>
      </c>
      <c r="AQ112" s="31"/>
      <c r="AR112" s="18"/>
      <c r="AS112" s="18"/>
      <c r="AT112" s="18"/>
      <c r="AU112" s="18"/>
    </row>
    <row r="113" spans="1:47" ht="15.75">
      <c r="A113" s="11" t="s">
        <v>319</v>
      </c>
      <c r="B113" s="11">
        <v>3029</v>
      </c>
      <c r="C113" s="11"/>
      <c r="D113" s="49" t="s">
        <v>14</v>
      </c>
      <c r="E113" s="47">
        <v>5</v>
      </c>
      <c r="F113" s="47">
        <v>3</v>
      </c>
      <c r="G113" s="47">
        <v>5</v>
      </c>
      <c r="H113" s="47">
        <v>4</v>
      </c>
      <c r="I113" s="47">
        <v>6</v>
      </c>
      <c r="J113" s="47">
        <v>6</v>
      </c>
      <c r="K113" s="47" t="s">
        <v>41</v>
      </c>
      <c r="L113" s="48" t="s">
        <v>15</v>
      </c>
      <c r="M113" s="48"/>
      <c r="N113" s="50" t="s">
        <v>19</v>
      </c>
      <c r="O113" s="11" t="s">
        <v>25</v>
      </c>
      <c r="P113" s="11"/>
      <c r="Q113" s="11"/>
      <c r="R113" s="11"/>
      <c r="S113" s="11"/>
      <c r="T113" s="11"/>
      <c r="U113" s="11"/>
      <c r="V113" s="11"/>
      <c r="W113" s="45">
        <v>1</v>
      </c>
      <c r="X113" s="45">
        <v>0</v>
      </c>
      <c r="Y113" s="45">
        <v>4</v>
      </c>
      <c r="Z113" s="45"/>
      <c r="AA113" s="184" t="s">
        <v>367</v>
      </c>
      <c r="AB113" s="11" t="s">
        <v>404</v>
      </c>
      <c r="AC113" s="60">
        <f t="shared" si="7"/>
        <v>1</v>
      </c>
      <c r="AD113" s="60">
        <f t="shared" si="8"/>
        <v>2</v>
      </c>
      <c r="AE113" s="61">
        <f t="shared" si="9"/>
        <v>3</v>
      </c>
      <c r="AF113" s="61">
        <f>INDEX($BA$26:BF$44,MATCH(AE113,$AZ$26:$AZ$44,-1),MATCH(D113,$BA$25:$BF$25))</f>
        <v>0</v>
      </c>
      <c r="AG113" s="61">
        <v>1</v>
      </c>
      <c r="AH113" s="61">
        <v>1</v>
      </c>
      <c r="AI113" s="61">
        <v>1</v>
      </c>
      <c r="AJ113" s="61">
        <v>1</v>
      </c>
      <c r="AK113" s="61">
        <v>0.8</v>
      </c>
      <c r="AL113" s="61">
        <v>0.8</v>
      </c>
      <c r="AM113" s="61">
        <f t="shared" si="10"/>
        <v>3750.4</v>
      </c>
      <c r="AN113" s="62">
        <f t="shared" si="11"/>
        <v>37504000</v>
      </c>
      <c r="AO113" s="62">
        <f t="shared" si="12"/>
        <v>0</v>
      </c>
      <c r="AP113" s="62">
        <f t="shared" si="13"/>
        <v>0</v>
      </c>
      <c r="AQ113" s="31"/>
      <c r="AR113" s="18"/>
      <c r="AS113" s="18"/>
      <c r="AT113" s="18"/>
      <c r="AU113" s="18"/>
    </row>
    <row r="114" spans="1:47" ht="15.75">
      <c r="A114" s="78" t="s">
        <v>113</v>
      </c>
      <c r="B114" s="78">
        <v>1705</v>
      </c>
      <c r="C114" s="78"/>
      <c r="D114" s="79" t="s">
        <v>14</v>
      </c>
      <c r="E114" s="80">
        <v>3</v>
      </c>
      <c r="F114" s="80">
        <v>6</v>
      </c>
      <c r="G114" s="80">
        <v>1</v>
      </c>
      <c r="H114" s="80">
        <v>5</v>
      </c>
      <c r="I114" s="80">
        <v>8</v>
      </c>
      <c r="J114" s="80" t="s">
        <v>15</v>
      </c>
      <c r="K114" s="80" t="s">
        <v>41</v>
      </c>
      <c r="L114" s="81">
        <v>9</v>
      </c>
      <c r="M114" s="81"/>
      <c r="N114" s="82"/>
      <c r="O114" s="78" t="s">
        <v>25</v>
      </c>
      <c r="P114" s="78"/>
      <c r="Q114" s="78"/>
      <c r="R114" s="78"/>
      <c r="S114" s="78"/>
      <c r="T114" s="78"/>
      <c r="U114" s="78"/>
      <c r="V114" s="78"/>
      <c r="W114" s="56">
        <v>1</v>
      </c>
      <c r="X114" s="56">
        <v>0</v>
      </c>
      <c r="Y114" s="56">
        <v>5</v>
      </c>
      <c r="Z114" s="56"/>
      <c r="AA114" s="186" t="s">
        <v>52</v>
      </c>
      <c r="AB114" s="78" t="s">
        <v>334</v>
      </c>
      <c r="AC114" s="60">
        <f t="shared" si="7"/>
        <v>1</v>
      </c>
      <c r="AD114" s="60">
        <f t="shared" si="8"/>
        <v>2.5</v>
      </c>
      <c r="AE114" s="61">
        <f t="shared" si="9"/>
        <v>3.5</v>
      </c>
      <c r="AF114" s="61">
        <f>INDEX($BA$26:BF$44,MATCH(AE114,$AZ$26:$AZ$44,-1),MATCH(D114,$BA$25:$BF$25))</f>
        <v>0</v>
      </c>
      <c r="AG114" s="61">
        <v>1.6</v>
      </c>
      <c r="AH114" s="61">
        <v>1</v>
      </c>
      <c r="AI114" s="61">
        <v>1</v>
      </c>
      <c r="AJ114" s="61">
        <v>1</v>
      </c>
      <c r="AK114" s="61">
        <v>1</v>
      </c>
      <c r="AL114" s="61">
        <v>0.8</v>
      </c>
      <c r="AM114" s="84">
        <f t="shared" si="10"/>
        <v>4684.8</v>
      </c>
      <c r="AN114" s="85">
        <f t="shared" si="11"/>
        <v>468480000</v>
      </c>
      <c r="AO114" s="85">
        <f t="shared" si="12"/>
        <v>1</v>
      </c>
      <c r="AP114" s="85">
        <f t="shared" si="13"/>
        <v>1</v>
      </c>
      <c r="AQ114" s="24"/>
      <c r="AR114" s="18"/>
      <c r="AS114" s="18"/>
      <c r="AT114" s="18"/>
      <c r="AU114" s="18"/>
    </row>
    <row r="115" spans="1:47" ht="15.75">
      <c r="A115" s="11" t="s">
        <v>103</v>
      </c>
      <c r="B115" s="11">
        <v>1404</v>
      </c>
      <c r="C115" s="11"/>
      <c r="D115" s="49" t="s">
        <v>14</v>
      </c>
      <c r="E115" s="47">
        <v>2</v>
      </c>
      <c r="F115" s="47">
        <v>4</v>
      </c>
      <c r="G115" s="47">
        <v>0</v>
      </c>
      <c r="H115" s="47">
        <v>3</v>
      </c>
      <c r="I115" s="47">
        <v>3</v>
      </c>
      <c r="J115" s="47">
        <v>4</v>
      </c>
      <c r="K115" s="47" t="s">
        <v>41</v>
      </c>
      <c r="L115" s="48">
        <v>9</v>
      </c>
      <c r="M115" s="48"/>
      <c r="N115" s="50"/>
      <c r="O115" s="11" t="s">
        <v>35</v>
      </c>
      <c r="P115" s="11" t="s">
        <v>33</v>
      </c>
      <c r="Q115" s="11" t="s">
        <v>25</v>
      </c>
      <c r="R115" s="11" t="s">
        <v>6</v>
      </c>
      <c r="S115" s="11"/>
      <c r="T115" s="11"/>
      <c r="U115" s="11"/>
      <c r="V115" s="11"/>
      <c r="W115" s="45">
        <v>1</v>
      </c>
      <c r="X115" s="45">
        <v>0</v>
      </c>
      <c r="Y115" s="45">
        <v>5</v>
      </c>
      <c r="Z115" s="45"/>
      <c r="AA115" s="184" t="s">
        <v>52</v>
      </c>
      <c r="AB115" s="11" t="s">
        <v>333</v>
      </c>
      <c r="AC115" s="60">
        <f t="shared" si="7"/>
        <v>1</v>
      </c>
      <c r="AD115" s="60">
        <f t="shared" si="8"/>
        <v>1.5</v>
      </c>
      <c r="AE115" s="61">
        <f t="shared" si="9"/>
        <v>2.5</v>
      </c>
      <c r="AF115" s="61">
        <f>INDEX($BA$26:BF$44,MATCH(AE115,$AZ$26:$AZ$44,-1),MATCH(D115,$BA$25:$BF$25))</f>
        <v>0.5</v>
      </c>
      <c r="AG115" s="61">
        <v>1</v>
      </c>
      <c r="AH115" s="61">
        <v>1</v>
      </c>
      <c r="AI115" s="61">
        <v>1</v>
      </c>
      <c r="AJ115" s="61">
        <v>1</v>
      </c>
      <c r="AK115" s="61">
        <v>0.8</v>
      </c>
      <c r="AL115" s="61">
        <v>0.8</v>
      </c>
      <c r="AM115" s="61">
        <f t="shared" si="10"/>
        <v>2342.4</v>
      </c>
      <c r="AN115" s="62">
        <f t="shared" si="11"/>
        <v>2342400</v>
      </c>
      <c r="AO115" s="62">
        <f t="shared" si="12"/>
        <v>0</v>
      </c>
      <c r="AP115" s="62">
        <f t="shared" si="13"/>
        <v>0</v>
      </c>
      <c r="AQ115" s="24"/>
      <c r="AR115" s="19"/>
      <c r="AS115" s="19"/>
      <c r="AT115" s="19"/>
      <c r="AU115" s="19"/>
    </row>
    <row r="116" spans="1:47" ht="15.75">
      <c r="A116" s="58" t="s">
        <v>67</v>
      </c>
      <c r="B116" s="58">
        <v>306</v>
      </c>
      <c r="C116" s="58"/>
      <c r="D116" s="63" t="s">
        <v>22</v>
      </c>
      <c r="E116" s="64">
        <v>3</v>
      </c>
      <c r="F116" s="64">
        <v>6</v>
      </c>
      <c r="G116" s="64">
        <v>3</v>
      </c>
      <c r="H116" s="64">
        <v>0</v>
      </c>
      <c r="I116" s="64">
        <v>0</v>
      </c>
      <c r="J116" s="64">
        <v>0</v>
      </c>
      <c r="K116" s="64" t="s">
        <v>41</v>
      </c>
      <c r="L116" s="65">
        <v>0</v>
      </c>
      <c r="M116" s="65"/>
      <c r="N116" s="66"/>
      <c r="O116" s="58" t="s">
        <v>10</v>
      </c>
      <c r="P116" s="58" t="s">
        <v>33</v>
      </c>
      <c r="Q116" s="58" t="s">
        <v>25</v>
      </c>
      <c r="R116" s="58"/>
      <c r="S116" s="58"/>
      <c r="T116" s="58"/>
      <c r="U116" s="58"/>
      <c r="V116" s="58"/>
      <c r="W116" s="67">
        <v>0</v>
      </c>
      <c r="X116" s="67">
        <v>0</v>
      </c>
      <c r="Y116" s="67">
        <v>3</v>
      </c>
      <c r="Z116" s="67"/>
      <c r="AA116" s="185" t="s">
        <v>10</v>
      </c>
      <c r="AB116" s="58" t="s">
        <v>332</v>
      </c>
      <c r="AC116" s="60">
        <f t="shared" si="7"/>
        <v>-0.5</v>
      </c>
      <c r="AD116" s="60">
        <f t="shared" si="8"/>
        <v>0</v>
      </c>
      <c r="AE116" s="61">
        <f t="shared" si="9"/>
        <v>-0.5</v>
      </c>
      <c r="AF116" s="61">
        <f>INDEX($BA$26:BF$44,MATCH(AE116,$AZ$26:$AZ$44,-1),MATCH(D116,$BA$25:$BF$25))</f>
        <v>0</v>
      </c>
      <c r="AG116" s="61">
        <v>1</v>
      </c>
      <c r="AH116" s="61">
        <v>1</v>
      </c>
      <c r="AI116" s="61">
        <v>1</v>
      </c>
      <c r="AJ116" s="61">
        <v>1</v>
      </c>
      <c r="AK116" s="61">
        <v>1</v>
      </c>
      <c r="AL116" s="61">
        <v>0.8</v>
      </c>
      <c r="AM116" s="68">
        <f t="shared" si="10"/>
        <v>44</v>
      </c>
      <c r="AN116" s="69">
        <f t="shared" si="11"/>
        <v>0</v>
      </c>
      <c r="AO116" s="69">
        <f t="shared" si="12"/>
        <v>0</v>
      </c>
      <c r="AP116" s="69">
        <f t="shared" si="13"/>
        <v>0</v>
      </c>
      <c r="AQ116" s="31"/>
      <c r="AR116" s="18"/>
      <c r="AS116" s="18"/>
      <c r="AT116" s="18"/>
      <c r="AU116" s="18"/>
    </row>
    <row r="117" spans="1:47" ht="15.75">
      <c r="A117" s="11" t="s">
        <v>157</v>
      </c>
      <c r="B117" s="11">
        <v>2704</v>
      </c>
      <c r="C117" s="11"/>
      <c r="D117" s="49" t="s">
        <v>22</v>
      </c>
      <c r="E117" s="47">
        <v>6</v>
      </c>
      <c r="F117" s="47">
        <v>4</v>
      </c>
      <c r="G117" s="47">
        <v>6</v>
      </c>
      <c r="H117" s="47">
        <v>0</v>
      </c>
      <c r="I117" s="47">
        <v>0</v>
      </c>
      <c r="J117" s="47">
        <v>0</v>
      </c>
      <c r="K117" s="47" t="s">
        <v>41</v>
      </c>
      <c r="L117" s="48">
        <v>0</v>
      </c>
      <c r="M117" s="48"/>
      <c r="N117" s="50"/>
      <c r="O117" s="11" t="s">
        <v>10</v>
      </c>
      <c r="P117" s="11" t="s">
        <v>33</v>
      </c>
      <c r="Q117" s="11" t="s">
        <v>25</v>
      </c>
      <c r="R117" s="11"/>
      <c r="S117" s="11"/>
      <c r="T117" s="11"/>
      <c r="U117" s="11"/>
      <c r="V117" s="11"/>
      <c r="W117" s="45">
        <v>0</v>
      </c>
      <c r="X117" s="45">
        <v>0</v>
      </c>
      <c r="Y117" s="45">
        <v>3</v>
      </c>
      <c r="Z117" s="45"/>
      <c r="AA117" s="184" t="s">
        <v>10</v>
      </c>
      <c r="AB117" s="11" t="s">
        <v>335</v>
      </c>
      <c r="AC117" s="60">
        <f t="shared" si="7"/>
        <v>-0.5</v>
      </c>
      <c r="AD117" s="60">
        <f t="shared" si="8"/>
        <v>0</v>
      </c>
      <c r="AE117" s="61">
        <f t="shared" si="9"/>
        <v>-0.5</v>
      </c>
      <c r="AF117" s="61">
        <f>INDEX($BA$26:BF$44,MATCH(AE117,$AZ$26:$AZ$44,-1),MATCH(D117,$BA$25:$BF$25))</f>
        <v>0</v>
      </c>
      <c r="AG117" s="61">
        <v>1</v>
      </c>
      <c r="AH117" s="61">
        <v>1</v>
      </c>
      <c r="AI117" s="61">
        <v>1</v>
      </c>
      <c r="AJ117" s="61">
        <v>0.8</v>
      </c>
      <c r="AK117" s="61">
        <v>0.8</v>
      </c>
      <c r="AL117" s="61">
        <v>0.8</v>
      </c>
      <c r="AM117" s="61">
        <f t="shared" si="10"/>
        <v>28.160000000000004</v>
      </c>
      <c r="AN117" s="62">
        <f t="shared" si="11"/>
        <v>0</v>
      </c>
      <c r="AO117" s="62">
        <f t="shared" si="12"/>
        <v>0</v>
      </c>
      <c r="AP117" s="62">
        <f t="shared" si="13"/>
        <v>0</v>
      </c>
      <c r="AQ117" s="24"/>
      <c r="AR117" s="18"/>
      <c r="AS117" s="18"/>
      <c r="AT117" s="18"/>
      <c r="AU117" s="18"/>
    </row>
    <row r="118" spans="1:47" ht="15.75">
      <c r="A118" s="11" t="s">
        <v>69</v>
      </c>
      <c r="B118" s="11">
        <v>402</v>
      </c>
      <c r="C118" s="11"/>
      <c r="D118" s="49" t="s">
        <v>16</v>
      </c>
      <c r="E118" s="47">
        <v>7</v>
      </c>
      <c r="F118" s="47">
        <v>7</v>
      </c>
      <c r="G118" s="47">
        <v>5</v>
      </c>
      <c r="H118" s="47">
        <v>2</v>
      </c>
      <c r="I118" s="47">
        <v>3</v>
      </c>
      <c r="J118" s="47">
        <v>1</v>
      </c>
      <c r="K118" s="47" t="s">
        <v>41</v>
      </c>
      <c r="L118" s="48">
        <v>9</v>
      </c>
      <c r="M118" s="48"/>
      <c r="N118" s="50"/>
      <c r="O118" s="11" t="s">
        <v>33</v>
      </c>
      <c r="P118" s="11" t="s">
        <v>25</v>
      </c>
      <c r="Q118" s="11"/>
      <c r="R118" s="11"/>
      <c r="S118" s="11"/>
      <c r="T118" s="11"/>
      <c r="U118" s="11"/>
      <c r="V118" s="11"/>
      <c r="W118" s="45">
        <v>3</v>
      </c>
      <c r="X118" s="45">
        <v>0</v>
      </c>
      <c r="Y118" s="45">
        <v>3</v>
      </c>
      <c r="Z118" s="45"/>
      <c r="AA118" s="184" t="s">
        <v>52</v>
      </c>
      <c r="AB118" s="11" t="s">
        <v>332</v>
      </c>
      <c r="AC118" s="60">
        <f t="shared" si="7"/>
        <v>1</v>
      </c>
      <c r="AD118" s="60">
        <f t="shared" si="8"/>
        <v>1</v>
      </c>
      <c r="AE118" s="61">
        <f t="shared" si="9"/>
        <v>2</v>
      </c>
      <c r="AF118" s="61">
        <f>INDEX($BA$26:BF$44,MATCH(AE118,$AZ$26:$AZ$44,-1),MATCH(D118,$BA$25:$BF$25))</f>
        <v>0</v>
      </c>
      <c r="AG118" s="61">
        <v>1</v>
      </c>
      <c r="AH118" s="61">
        <v>1</v>
      </c>
      <c r="AI118" s="61">
        <v>1</v>
      </c>
      <c r="AJ118" s="61">
        <v>1</v>
      </c>
      <c r="AK118" s="61">
        <v>1</v>
      </c>
      <c r="AL118" s="61">
        <v>0.8</v>
      </c>
      <c r="AM118" s="61">
        <f t="shared" si="10"/>
        <v>2928</v>
      </c>
      <c r="AN118" s="62">
        <f t="shared" si="11"/>
        <v>878400</v>
      </c>
      <c r="AO118" s="62">
        <f t="shared" si="12"/>
        <v>0</v>
      </c>
      <c r="AP118" s="62">
        <f t="shared" si="13"/>
        <v>0</v>
      </c>
      <c r="AQ118" s="31"/>
      <c r="AR118" s="18"/>
      <c r="AS118" s="18"/>
      <c r="AT118" s="18"/>
      <c r="AU118" s="18"/>
    </row>
    <row r="119" spans="1:47" ht="15.75">
      <c r="A119" s="11" t="s">
        <v>145</v>
      </c>
      <c r="B119" s="11">
        <v>2508</v>
      </c>
      <c r="C119" s="11"/>
      <c r="D119" s="49" t="s">
        <v>22</v>
      </c>
      <c r="E119" s="47">
        <v>5</v>
      </c>
      <c r="F119" s="47">
        <v>2</v>
      </c>
      <c r="G119" s="47" t="s">
        <v>15</v>
      </c>
      <c r="H119" s="47">
        <v>0</v>
      </c>
      <c r="I119" s="47">
        <v>0</v>
      </c>
      <c r="J119" s="47">
        <v>0</v>
      </c>
      <c r="K119" s="47" t="s">
        <v>41</v>
      </c>
      <c r="L119" s="48">
        <v>0</v>
      </c>
      <c r="M119" s="48"/>
      <c r="N119" s="50"/>
      <c r="O119" s="11" t="s">
        <v>10</v>
      </c>
      <c r="P119" s="11" t="s">
        <v>33</v>
      </c>
      <c r="Q119" s="11" t="s">
        <v>25</v>
      </c>
      <c r="R119" s="11" t="s">
        <v>30</v>
      </c>
      <c r="S119" s="11"/>
      <c r="T119" s="11"/>
      <c r="U119" s="11"/>
      <c r="V119" s="11"/>
      <c r="W119" s="45">
        <v>0</v>
      </c>
      <c r="X119" s="45">
        <v>0</v>
      </c>
      <c r="Y119" s="45">
        <v>2</v>
      </c>
      <c r="Z119" s="45"/>
      <c r="AA119" s="184" t="s">
        <v>10</v>
      </c>
      <c r="AB119" s="11" t="s">
        <v>335</v>
      </c>
      <c r="AC119" s="60">
        <f t="shared" si="7"/>
        <v>-0.5</v>
      </c>
      <c r="AD119" s="60">
        <f t="shared" si="8"/>
        <v>0</v>
      </c>
      <c r="AE119" s="61">
        <f t="shared" si="9"/>
        <v>-0.5</v>
      </c>
      <c r="AF119" s="61">
        <f>INDEX($BA$26:BF$44,MATCH(AE119,$AZ$26:$AZ$44,-1),MATCH(D119,$BA$25:$BF$25))</f>
        <v>0</v>
      </c>
      <c r="AG119" s="61">
        <v>1</v>
      </c>
      <c r="AH119" s="61">
        <v>1</v>
      </c>
      <c r="AI119" s="61">
        <v>1</v>
      </c>
      <c r="AJ119" s="61">
        <v>1</v>
      </c>
      <c r="AK119" s="61">
        <v>1</v>
      </c>
      <c r="AL119" s="61">
        <v>0.8</v>
      </c>
      <c r="AM119" s="61">
        <f t="shared" si="10"/>
        <v>44</v>
      </c>
      <c r="AN119" s="62">
        <f t="shared" si="11"/>
        <v>0</v>
      </c>
      <c r="AO119" s="62">
        <f t="shared" si="12"/>
        <v>0</v>
      </c>
      <c r="AP119" s="62">
        <f t="shared" si="13"/>
        <v>0</v>
      </c>
      <c r="AQ119" s="31"/>
      <c r="AR119" s="18"/>
      <c r="AS119" s="18"/>
      <c r="AT119" s="18"/>
      <c r="AU119" s="18"/>
    </row>
    <row r="120" spans="1:47" ht="15.75">
      <c r="A120" s="11" t="s">
        <v>399</v>
      </c>
      <c r="B120" s="11">
        <v>2517</v>
      </c>
      <c r="C120" s="11"/>
      <c r="D120" s="49" t="s">
        <v>16</v>
      </c>
      <c r="E120" s="47">
        <v>8</v>
      </c>
      <c r="F120" s="47" t="s">
        <v>14</v>
      </c>
      <c r="G120" s="47">
        <v>3</v>
      </c>
      <c r="H120" s="47">
        <v>3</v>
      </c>
      <c r="I120" s="47">
        <v>1</v>
      </c>
      <c r="J120" s="47">
        <v>0</v>
      </c>
      <c r="K120" s="47" t="s">
        <v>41</v>
      </c>
      <c r="L120" s="48" t="s">
        <v>15</v>
      </c>
      <c r="M120" s="48"/>
      <c r="N120" s="50"/>
      <c r="O120" s="11" t="s">
        <v>21</v>
      </c>
      <c r="P120" s="11" t="s">
        <v>33</v>
      </c>
      <c r="Q120" s="11" t="s">
        <v>25</v>
      </c>
      <c r="R120" s="11"/>
      <c r="S120" s="11"/>
      <c r="T120" s="11"/>
      <c r="U120" s="11"/>
      <c r="V120" s="11"/>
      <c r="W120" s="45">
        <v>3</v>
      </c>
      <c r="X120" s="45">
        <v>0</v>
      </c>
      <c r="Y120" s="45">
        <v>0</v>
      </c>
      <c r="Z120" s="45"/>
      <c r="AA120" s="184" t="s">
        <v>55</v>
      </c>
      <c r="AB120" s="11" t="s">
        <v>343</v>
      </c>
      <c r="AC120" s="60">
        <f t="shared" si="7"/>
        <v>1</v>
      </c>
      <c r="AD120" s="60">
        <f t="shared" si="8"/>
        <v>1.5</v>
      </c>
      <c r="AE120" s="61">
        <f t="shared" si="9"/>
        <v>2.5</v>
      </c>
      <c r="AF120" s="61">
        <f>INDEX($BA$26:BF$44,MATCH(AE120,$AZ$26:$AZ$44,-1),MATCH(D120,$BA$25:$BF$25))</f>
        <v>0</v>
      </c>
      <c r="AG120" s="61">
        <v>1</v>
      </c>
      <c r="AH120" s="61">
        <v>1</v>
      </c>
      <c r="AI120" s="61">
        <v>1</v>
      </c>
      <c r="AJ120" s="61">
        <v>1</v>
      </c>
      <c r="AK120" s="61">
        <v>1</v>
      </c>
      <c r="AL120" s="61">
        <v>0.8</v>
      </c>
      <c r="AM120" s="61">
        <f t="shared" si="10"/>
        <v>4688</v>
      </c>
      <c r="AN120" s="62">
        <f t="shared" si="11"/>
        <v>14064000</v>
      </c>
      <c r="AO120" s="62">
        <f t="shared" si="12"/>
        <v>0</v>
      </c>
      <c r="AP120" s="62">
        <f t="shared" si="13"/>
        <v>0</v>
      </c>
      <c r="AQ120" s="31"/>
      <c r="AR120" s="19"/>
      <c r="AS120" s="19"/>
      <c r="AT120" s="19"/>
      <c r="AU120" s="19"/>
    </row>
    <row r="121" spans="1:47" ht="15.75">
      <c r="A121" s="11" t="s">
        <v>158</v>
      </c>
      <c r="B121" s="11">
        <v>2802</v>
      </c>
      <c r="C121" s="11"/>
      <c r="D121" s="49" t="s">
        <v>22</v>
      </c>
      <c r="E121" s="47">
        <v>5</v>
      </c>
      <c r="F121" s="47">
        <v>3</v>
      </c>
      <c r="G121" s="47">
        <v>7</v>
      </c>
      <c r="H121" s="47">
        <v>0</v>
      </c>
      <c r="I121" s="47">
        <v>0</v>
      </c>
      <c r="J121" s="47">
        <v>0</v>
      </c>
      <c r="K121" s="47" t="s">
        <v>41</v>
      </c>
      <c r="L121" s="48">
        <v>0</v>
      </c>
      <c r="M121" s="48"/>
      <c r="N121" s="50"/>
      <c r="O121" s="11" t="s">
        <v>10</v>
      </c>
      <c r="P121" s="11" t="s">
        <v>33</v>
      </c>
      <c r="Q121" s="11" t="s">
        <v>25</v>
      </c>
      <c r="R121" s="11"/>
      <c r="S121" s="11"/>
      <c r="T121" s="11"/>
      <c r="U121" s="11"/>
      <c r="V121" s="11"/>
      <c r="W121" s="45">
        <v>0</v>
      </c>
      <c r="X121" s="45">
        <v>0</v>
      </c>
      <c r="Y121" s="45">
        <v>2</v>
      </c>
      <c r="Z121" s="45"/>
      <c r="AA121" s="184" t="s">
        <v>10</v>
      </c>
      <c r="AB121" s="11" t="s">
        <v>335</v>
      </c>
      <c r="AC121" s="60">
        <f t="shared" si="7"/>
        <v>-0.5</v>
      </c>
      <c r="AD121" s="60">
        <f t="shared" si="8"/>
        <v>0</v>
      </c>
      <c r="AE121" s="61">
        <f t="shared" si="9"/>
        <v>-0.5</v>
      </c>
      <c r="AF121" s="61">
        <f>INDEX($BA$26:BF$44,MATCH(AE121,$AZ$26:$AZ$44,-1),MATCH(D121,$BA$25:$BF$25))</f>
        <v>0</v>
      </c>
      <c r="AG121" s="61">
        <v>1</v>
      </c>
      <c r="AH121" s="61">
        <v>1</v>
      </c>
      <c r="AI121" s="61">
        <v>1</v>
      </c>
      <c r="AJ121" s="61">
        <v>1</v>
      </c>
      <c r="AK121" s="61">
        <v>1</v>
      </c>
      <c r="AL121" s="61">
        <v>0.8</v>
      </c>
      <c r="AM121" s="61">
        <f t="shared" si="10"/>
        <v>44</v>
      </c>
      <c r="AN121" s="62">
        <f t="shared" si="11"/>
        <v>0</v>
      </c>
      <c r="AO121" s="62">
        <f t="shared" si="12"/>
        <v>0</v>
      </c>
      <c r="AP121" s="62">
        <f t="shared" si="13"/>
        <v>0</v>
      </c>
      <c r="AQ121" s="31"/>
      <c r="AR121" s="19"/>
      <c r="AS121" s="19"/>
      <c r="AT121" s="19"/>
      <c r="AU121" s="19"/>
    </row>
    <row r="122" spans="1:47" ht="15.75">
      <c r="A122" s="11" t="s">
        <v>322</v>
      </c>
      <c r="B122" s="11">
        <v>3111</v>
      </c>
      <c r="C122" s="11"/>
      <c r="D122" s="49" t="s">
        <v>22</v>
      </c>
      <c r="E122" s="47">
        <v>4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 t="s">
        <v>41</v>
      </c>
      <c r="L122" s="48">
        <v>0</v>
      </c>
      <c r="M122" s="48"/>
      <c r="N122" s="50"/>
      <c r="O122" s="11" t="s">
        <v>10</v>
      </c>
      <c r="P122" s="11" t="s">
        <v>33</v>
      </c>
      <c r="Q122" s="11" t="s">
        <v>25</v>
      </c>
      <c r="R122" s="11" t="s">
        <v>34</v>
      </c>
      <c r="S122" s="11"/>
      <c r="T122" s="11"/>
      <c r="U122" s="11"/>
      <c r="V122" s="11"/>
      <c r="W122" s="45">
        <v>0</v>
      </c>
      <c r="X122" s="45">
        <v>0</v>
      </c>
      <c r="Y122" s="45">
        <v>3</v>
      </c>
      <c r="Z122" s="45"/>
      <c r="AA122" s="184" t="s">
        <v>10</v>
      </c>
      <c r="AB122" s="11" t="s">
        <v>343</v>
      </c>
      <c r="AC122" s="60">
        <f t="shared" si="7"/>
        <v>-0.5</v>
      </c>
      <c r="AD122" s="60">
        <f t="shared" si="8"/>
        <v>0</v>
      </c>
      <c r="AE122" s="61">
        <f t="shared" si="9"/>
        <v>-0.5</v>
      </c>
      <c r="AF122" s="61">
        <f>INDEX($BA$26:BF$44,MATCH(AE122,$AZ$26:$AZ$44,-1),MATCH(D122,$BA$25:$BF$25))</f>
        <v>0</v>
      </c>
      <c r="AG122" s="61">
        <v>1</v>
      </c>
      <c r="AH122" s="61">
        <v>1</v>
      </c>
      <c r="AI122" s="61">
        <v>1</v>
      </c>
      <c r="AJ122" s="61">
        <v>1</v>
      </c>
      <c r="AK122" s="61">
        <v>0.8</v>
      </c>
      <c r="AL122" s="61">
        <v>0.8</v>
      </c>
      <c r="AM122" s="61">
        <f t="shared" si="10"/>
        <v>35.200000000000003</v>
      </c>
      <c r="AN122" s="62">
        <f t="shared" si="11"/>
        <v>0</v>
      </c>
      <c r="AO122" s="62">
        <f t="shared" si="12"/>
        <v>0</v>
      </c>
      <c r="AP122" s="62">
        <f t="shared" si="13"/>
        <v>0</v>
      </c>
      <c r="AQ122" s="31"/>
      <c r="AR122" s="18"/>
      <c r="AS122" s="18"/>
      <c r="AT122" s="18"/>
      <c r="AU122" s="18"/>
    </row>
    <row r="123" spans="1:47" ht="15.75">
      <c r="A123" s="11" t="s">
        <v>247</v>
      </c>
      <c r="B123" s="11">
        <v>1634</v>
      </c>
      <c r="C123" s="11"/>
      <c r="D123" s="49" t="s">
        <v>22</v>
      </c>
      <c r="E123" s="47">
        <v>4</v>
      </c>
      <c r="F123" s="47">
        <v>2</v>
      </c>
      <c r="G123" s="47">
        <v>7</v>
      </c>
      <c r="H123" s="47">
        <v>0</v>
      </c>
      <c r="I123" s="47">
        <v>0</v>
      </c>
      <c r="J123" s="47">
        <v>0</v>
      </c>
      <c r="K123" s="47" t="s">
        <v>41</v>
      </c>
      <c r="L123" s="48">
        <v>0</v>
      </c>
      <c r="M123" s="48"/>
      <c r="N123" s="50"/>
      <c r="O123" s="11" t="s">
        <v>10</v>
      </c>
      <c r="P123" s="11" t="s">
        <v>33</v>
      </c>
      <c r="Q123" s="11" t="s">
        <v>25</v>
      </c>
      <c r="R123" s="11"/>
      <c r="S123" s="11"/>
      <c r="T123" s="11"/>
      <c r="U123" s="11"/>
      <c r="V123" s="11"/>
      <c r="W123" s="45">
        <v>0</v>
      </c>
      <c r="X123" s="45">
        <v>0</v>
      </c>
      <c r="Y123" s="45">
        <v>3</v>
      </c>
      <c r="Z123" s="45"/>
      <c r="AA123" s="184" t="s">
        <v>10</v>
      </c>
      <c r="AB123" s="11" t="s">
        <v>349</v>
      </c>
      <c r="AC123" s="60">
        <f t="shared" si="7"/>
        <v>-0.5</v>
      </c>
      <c r="AD123" s="60">
        <f t="shared" si="8"/>
        <v>0</v>
      </c>
      <c r="AE123" s="61">
        <f t="shared" si="9"/>
        <v>-0.5</v>
      </c>
      <c r="AF123" s="61">
        <f>INDEX($BA$26:BF$44,MATCH(AE123,$AZ$26:$AZ$44,-1),MATCH(D123,$BA$25:$BF$25))</f>
        <v>0</v>
      </c>
      <c r="AG123" s="61">
        <v>1</v>
      </c>
      <c r="AH123" s="61">
        <v>1</v>
      </c>
      <c r="AI123" s="61">
        <v>1</v>
      </c>
      <c r="AJ123" s="61">
        <v>1</v>
      </c>
      <c r="AK123" s="61">
        <v>1</v>
      </c>
      <c r="AL123" s="61">
        <v>0.8</v>
      </c>
      <c r="AM123" s="61">
        <f t="shared" si="10"/>
        <v>44</v>
      </c>
      <c r="AN123" s="62">
        <f t="shared" si="11"/>
        <v>0</v>
      </c>
      <c r="AO123" s="62">
        <f t="shared" si="12"/>
        <v>0</v>
      </c>
      <c r="AP123" s="62">
        <f t="shared" si="13"/>
        <v>0</v>
      </c>
      <c r="AQ123" s="31"/>
      <c r="AR123" s="18"/>
      <c r="AS123" s="18"/>
      <c r="AT123" s="18"/>
      <c r="AU123" s="18"/>
    </row>
    <row r="124" spans="1:47" ht="15.75">
      <c r="A124" s="11" t="s">
        <v>115</v>
      </c>
      <c r="B124" s="11">
        <v>1707</v>
      </c>
      <c r="C124" s="11"/>
      <c r="D124" s="49" t="s">
        <v>17</v>
      </c>
      <c r="E124" s="47">
        <v>0</v>
      </c>
      <c r="F124" s="47">
        <v>0</v>
      </c>
      <c r="G124" s="47">
        <v>0</v>
      </c>
      <c r="H124" s="47">
        <v>4</v>
      </c>
      <c r="I124" s="47">
        <v>1</v>
      </c>
      <c r="J124" s="47">
        <v>6</v>
      </c>
      <c r="K124" s="47" t="s">
        <v>41</v>
      </c>
      <c r="L124" s="48">
        <v>9</v>
      </c>
      <c r="M124" s="48"/>
      <c r="N124" s="50"/>
      <c r="O124" s="11" t="s">
        <v>36</v>
      </c>
      <c r="P124" s="11" t="s">
        <v>25</v>
      </c>
      <c r="Q124" s="11"/>
      <c r="R124" s="11"/>
      <c r="S124" s="11"/>
      <c r="T124" s="11"/>
      <c r="U124" s="11"/>
      <c r="V124" s="11"/>
      <c r="W124" s="45">
        <v>2</v>
      </c>
      <c r="X124" s="45">
        <v>2</v>
      </c>
      <c r="Y124" s="45">
        <v>4</v>
      </c>
      <c r="Z124" s="45"/>
      <c r="AA124" s="184" t="s">
        <v>52</v>
      </c>
      <c r="AB124" s="11" t="s">
        <v>334</v>
      </c>
      <c r="AC124" s="60">
        <f t="shared" si="7"/>
        <v>1</v>
      </c>
      <c r="AD124" s="60">
        <f t="shared" si="8"/>
        <v>2</v>
      </c>
      <c r="AE124" s="61">
        <f t="shared" si="9"/>
        <v>3</v>
      </c>
      <c r="AF124" s="61">
        <f>INDEX($BA$26:BF$44,MATCH(AE124,$AZ$26:$AZ$44,-1),MATCH(D124,$BA$25:$BF$25))</f>
        <v>-0.5</v>
      </c>
      <c r="AG124" s="61">
        <v>1</v>
      </c>
      <c r="AH124" s="61">
        <v>1</v>
      </c>
      <c r="AI124" s="61">
        <v>1</v>
      </c>
      <c r="AJ124" s="61">
        <v>1</v>
      </c>
      <c r="AK124" s="61">
        <v>1</v>
      </c>
      <c r="AL124" s="61">
        <v>0.8</v>
      </c>
      <c r="AM124" s="61">
        <f t="shared" si="10"/>
        <v>2928</v>
      </c>
      <c r="AN124" s="62">
        <f t="shared" si="11"/>
        <v>58560000</v>
      </c>
      <c r="AO124" s="62">
        <f t="shared" si="12"/>
        <v>0</v>
      </c>
      <c r="AP124" s="62">
        <f t="shared" si="13"/>
        <v>0</v>
      </c>
      <c r="AQ124" s="28"/>
      <c r="AR124" s="18"/>
      <c r="AS124" s="18"/>
      <c r="AT124" s="18"/>
      <c r="AU124" s="18"/>
    </row>
    <row r="125" spans="1:47" ht="15.75">
      <c r="A125" s="11" t="s">
        <v>150</v>
      </c>
      <c r="B125" s="11">
        <v>2605</v>
      </c>
      <c r="C125" s="11"/>
      <c r="D125" s="49" t="s">
        <v>16</v>
      </c>
      <c r="E125" s="47">
        <v>7</v>
      </c>
      <c r="F125" s="47">
        <v>7</v>
      </c>
      <c r="G125" s="47">
        <v>7</v>
      </c>
      <c r="H125" s="47">
        <v>4</v>
      </c>
      <c r="I125" s="47">
        <v>3</v>
      </c>
      <c r="J125" s="47">
        <v>5</v>
      </c>
      <c r="K125" s="47" t="s">
        <v>41</v>
      </c>
      <c r="L125" s="48">
        <v>6</v>
      </c>
      <c r="M125" s="48"/>
      <c r="N125" s="50"/>
      <c r="O125" s="11" t="s">
        <v>25</v>
      </c>
      <c r="P125" s="11"/>
      <c r="Q125" s="11"/>
      <c r="R125" s="11"/>
      <c r="S125" s="59"/>
      <c r="T125" s="59"/>
      <c r="U125" s="11"/>
      <c r="V125" s="11"/>
      <c r="W125" s="45">
        <v>4</v>
      </c>
      <c r="X125" s="45">
        <v>0</v>
      </c>
      <c r="Y125" s="45">
        <v>4</v>
      </c>
      <c r="Z125" s="45"/>
      <c r="AA125" s="184" t="s">
        <v>52</v>
      </c>
      <c r="AB125" s="11" t="s">
        <v>335</v>
      </c>
      <c r="AC125" s="60">
        <f t="shared" si="7"/>
        <v>0.5</v>
      </c>
      <c r="AD125" s="60">
        <f t="shared" si="8"/>
        <v>2</v>
      </c>
      <c r="AE125" s="61">
        <f t="shared" si="9"/>
        <v>2.5</v>
      </c>
      <c r="AF125" s="61">
        <f>INDEX($BA$26:BF$44,MATCH(AE125,$AZ$26:$AZ$44,-1),MATCH(D125,$BA$25:$BF$25))</f>
        <v>0</v>
      </c>
      <c r="AG125" s="61">
        <v>1</v>
      </c>
      <c r="AH125" s="61">
        <v>1</v>
      </c>
      <c r="AI125" s="61">
        <v>1</v>
      </c>
      <c r="AJ125" s="61">
        <v>1</v>
      </c>
      <c r="AK125" s="61">
        <v>1</v>
      </c>
      <c r="AL125" s="61">
        <v>0.8</v>
      </c>
      <c r="AM125" s="61">
        <f t="shared" si="10"/>
        <v>716</v>
      </c>
      <c r="AN125" s="62">
        <f t="shared" si="11"/>
        <v>28640000</v>
      </c>
      <c r="AO125" s="62">
        <f t="shared" si="12"/>
        <v>2</v>
      </c>
      <c r="AP125" s="62">
        <f t="shared" si="13"/>
        <v>8</v>
      </c>
      <c r="AR125" s="18"/>
      <c r="AS125" s="18"/>
      <c r="AT125" s="18"/>
      <c r="AU125" s="18"/>
    </row>
    <row r="126" spans="1:47" ht="15.75">
      <c r="A126" s="58" t="s">
        <v>362</v>
      </c>
      <c r="B126" s="58">
        <v>701</v>
      </c>
      <c r="C126" s="58"/>
      <c r="D126" s="63" t="s">
        <v>22</v>
      </c>
      <c r="E126" s="64">
        <v>5</v>
      </c>
      <c r="F126" s="64">
        <v>6</v>
      </c>
      <c r="G126" s="64">
        <v>3</v>
      </c>
      <c r="H126" s="64">
        <v>0</v>
      </c>
      <c r="I126" s="64">
        <v>0</v>
      </c>
      <c r="J126" s="64">
        <v>0</v>
      </c>
      <c r="K126" s="64" t="s">
        <v>41</v>
      </c>
      <c r="L126" s="65">
        <v>0</v>
      </c>
      <c r="M126" s="65"/>
      <c r="N126" s="66"/>
      <c r="O126" s="58" t="s">
        <v>10</v>
      </c>
      <c r="P126" s="58" t="s">
        <v>33</v>
      </c>
      <c r="Q126" s="58" t="s">
        <v>25</v>
      </c>
      <c r="R126" s="58"/>
      <c r="S126" s="58"/>
      <c r="T126" s="58"/>
      <c r="U126" s="58"/>
      <c r="V126" s="58"/>
      <c r="W126" s="67">
        <v>0</v>
      </c>
      <c r="X126" s="67">
        <v>2</v>
      </c>
      <c r="Y126" s="67">
        <v>2</v>
      </c>
      <c r="Z126" s="67"/>
      <c r="AA126" s="185" t="s">
        <v>10</v>
      </c>
      <c r="AB126" s="58" t="s">
        <v>332</v>
      </c>
      <c r="AC126" s="60">
        <f t="shared" si="7"/>
        <v>-0.5</v>
      </c>
      <c r="AD126" s="60">
        <f t="shared" si="8"/>
        <v>0</v>
      </c>
      <c r="AE126" s="61">
        <f t="shared" si="9"/>
        <v>-0.5</v>
      </c>
      <c r="AF126" s="61">
        <f>INDEX($BA$26:BF$44,MATCH(AE126,$AZ$26:$AZ$44,-1),MATCH(D126,$BA$25:$BF$25))</f>
        <v>0</v>
      </c>
      <c r="AG126" s="61">
        <v>1</v>
      </c>
      <c r="AH126" s="61">
        <v>1</v>
      </c>
      <c r="AI126" s="61">
        <v>1</v>
      </c>
      <c r="AJ126" s="61">
        <v>1</v>
      </c>
      <c r="AK126" s="61">
        <v>1</v>
      </c>
      <c r="AL126" s="61">
        <v>0.8</v>
      </c>
      <c r="AM126" s="68">
        <f t="shared" si="10"/>
        <v>44</v>
      </c>
      <c r="AN126" s="69">
        <f t="shared" si="11"/>
        <v>0</v>
      </c>
      <c r="AO126" s="69">
        <f t="shared" si="12"/>
        <v>0</v>
      </c>
      <c r="AP126" s="69">
        <f t="shared" si="13"/>
        <v>0</v>
      </c>
      <c r="AQ126" s="31"/>
      <c r="AR126" s="18"/>
      <c r="AS126" s="18"/>
      <c r="AT126" s="18"/>
      <c r="AU126" s="18"/>
    </row>
    <row r="127" spans="1:47" ht="15.75">
      <c r="A127" s="11" t="s">
        <v>94</v>
      </c>
      <c r="B127" s="11">
        <v>1006</v>
      </c>
      <c r="C127" s="11"/>
      <c r="D127" s="49" t="s">
        <v>18</v>
      </c>
      <c r="E127" s="47">
        <v>0</v>
      </c>
      <c r="F127" s="47">
        <v>0</v>
      </c>
      <c r="G127" s="47">
        <v>0</v>
      </c>
      <c r="H127" s="47">
        <v>4</v>
      </c>
      <c r="I127" s="47">
        <v>5</v>
      </c>
      <c r="J127" s="47">
        <v>8</v>
      </c>
      <c r="K127" s="47" t="s">
        <v>41</v>
      </c>
      <c r="L127" s="48">
        <v>9</v>
      </c>
      <c r="M127" s="48"/>
      <c r="N127" s="50" t="s">
        <v>19</v>
      </c>
      <c r="O127" s="11" t="s">
        <v>36</v>
      </c>
      <c r="P127" s="11" t="s">
        <v>25</v>
      </c>
      <c r="Q127" s="11"/>
      <c r="R127" s="11"/>
      <c r="S127" s="59"/>
      <c r="T127" s="59"/>
      <c r="U127" s="11"/>
      <c r="V127" s="11"/>
      <c r="W127" s="45">
        <v>6</v>
      </c>
      <c r="X127" s="45">
        <v>0</v>
      </c>
      <c r="Y127" s="45">
        <v>0</v>
      </c>
      <c r="Z127" s="45"/>
      <c r="AA127" s="184" t="s">
        <v>52</v>
      </c>
      <c r="AB127" s="11" t="s">
        <v>333</v>
      </c>
      <c r="AC127" s="60">
        <f t="shared" si="7"/>
        <v>1</v>
      </c>
      <c r="AD127" s="60">
        <f t="shared" si="8"/>
        <v>2</v>
      </c>
      <c r="AE127" s="61">
        <f t="shared" si="9"/>
        <v>3</v>
      </c>
      <c r="AF127" s="61">
        <f>INDEX($BA$26:BF$44,MATCH(AE127,$AZ$26:$AZ$44,-1),MATCH(D127,$BA$25:$BF$25))</f>
        <v>0.5</v>
      </c>
      <c r="AG127" s="61">
        <v>1</v>
      </c>
      <c r="AH127" s="61">
        <v>1</v>
      </c>
      <c r="AI127" s="61">
        <v>1</v>
      </c>
      <c r="AJ127" s="61">
        <v>1</v>
      </c>
      <c r="AK127" s="61">
        <v>1</v>
      </c>
      <c r="AL127" s="61">
        <v>0.8</v>
      </c>
      <c r="AM127" s="61">
        <f t="shared" si="10"/>
        <v>2928</v>
      </c>
      <c r="AN127" s="62">
        <f t="shared" si="11"/>
        <v>175680000</v>
      </c>
      <c r="AO127" s="62">
        <f t="shared" si="12"/>
        <v>0</v>
      </c>
      <c r="AP127" s="62">
        <f t="shared" si="13"/>
        <v>0</v>
      </c>
      <c r="AQ127" s="28"/>
      <c r="AR127" s="18"/>
      <c r="AS127" s="18"/>
      <c r="AT127" s="18"/>
      <c r="AU127" s="18"/>
    </row>
    <row r="128" spans="1:47" ht="15.75">
      <c r="A128" s="11" t="s">
        <v>323</v>
      </c>
      <c r="B128" s="11">
        <v>3119</v>
      </c>
      <c r="C128" s="11"/>
      <c r="D128" s="49" t="s">
        <v>17</v>
      </c>
      <c r="E128" s="47">
        <v>2</v>
      </c>
      <c r="F128" s="47">
        <v>1</v>
      </c>
      <c r="G128" s="47">
        <v>0</v>
      </c>
      <c r="H128" s="47">
        <v>1</v>
      </c>
      <c r="I128" s="47">
        <v>1</v>
      </c>
      <c r="J128" s="47">
        <v>2</v>
      </c>
      <c r="K128" s="47" t="s">
        <v>41</v>
      </c>
      <c r="L128" s="48">
        <v>4</v>
      </c>
      <c r="M128" s="48"/>
      <c r="N128" s="50"/>
      <c r="O128" s="11" t="s">
        <v>33</v>
      </c>
      <c r="P128" s="11" t="s">
        <v>25</v>
      </c>
      <c r="Q128" s="11"/>
      <c r="R128" s="11"/>
      <c r="S128" s="11"/>
      <c r="T128" s="11"/>
      <c r="U128" s="11"/>
      <c r="V128" s="11"/>
      <c r="W128" s="45">
        <v>5</v>
      </c>
      <c r="X128" s="45">
        <v>1</v>
      </c>
      <c r="Y128" s="45">
        <v>4</v>
      </c>
      <c r="Z128" s="45"/>
      <c r="AA128" s="184" t="s">
        <v>367</v>
      </c>
      <c r="AB128" s="11" t="s">
        <v>343</v>
      </c>
      <c r="AC128" s="60">
        <f t="shared" si="7"/>
        <v>0</v>
      </c>
      <c r="AD128" s="60">
        <f t="shared" si="8"/>
        <v>0.5</v>
      </c>
      <c r="AE128" s="61">
        <f t="shared" si="9"/>
        <v>0.5</v>
      </c>
      <c r="AF128" s="61">
        <f>INDEX($BA$26:BF$44,MATCH(AE128,$AZ$26:$AZ$44,-1),MATCH(D128,$BA$25:$BF$25))</f>
        <v>0.5</v>
      </c>
      <c r="AG128" s="61">
        <v>1</v>
      </c>
      <c r="AH128" s="61">
        <v>1</v>
      </c>
      <c r="AI128" s="61">
        <v>1</v>
      </c>
      <c r="AJ128" s="61">
        <v>1</v>
      </c>
      <c r="AK128" s="61">
        <v>1</v>
      </c>
      <c r="AL128" s="61">
        <v>0.8</v>
      </c>
      <c r="AM128" s="61">
        <f t="shared" si="10"/>
        <v>280</v>
      </c>
      <c r="AN128" s="62">
        <f t="shared" si="11"/>
        <v>14000</v>
      </c>
      <c r="AO128" s="62">
        <f t="shared" si="12"/>
        <v>0</v>
      </c>
      <c r="AP128" s="62">
        <f t="shared" si="13"/>
        <v>0</v>
      </c>
      <c r="AQ128" s="31"/>
      <c r="AR128" s="18"/>
      <c r="AS128" s="18"/>
      <c r="AT128" s="18"/>
      <c r="AU128" s="18"/>
    </row>
    <row r="129" spans="1:47" ht="15.75">
      <c r="A129" s="11" t="s">
        <v>268</v>
      </c>
      <c r="B129" s="11">
        <v>2026</v>
      </c>
      <c r="C129" s="11"/>
      <c r="D129" s="49" t="s">
        <v>22</v>
      </c>
      <c r="E129" s="47">
        <v>8</v>
      </c>
      <c r="F129" s="47" t="s">
        <v>18</v>
      </c>
      <c r="G129" s="47">
        <v>5</v>
      </c>
      <c r="H129" s="47">
        <v>0</v>
      </c>
      <c r="I129" s="47">
        <v>0</v>
      </c>
      <c r="J129" s="47">
        <v>0</v>
      </c>
      <c r="K129" s="47" t="s">
        <v>41</v>
      </c>
      <c r="L129" s="48">
        <v>0</v>
      </c>
      <c r="M129" s="48"/>
      <c r="N129" s="50"/>
      <c r="O129" s="11" t="s">
        <v>10</v>
      </c>
      <c r="P129" s="11" t="s">
        <v>21</v>
      </c>
      <c r="Q129" s="11" t="s">
        <v>33</v>
      </c>
      <c r="R129" s="11" t="s">
        <v>25</v>
      </c>
      <c r="S129" s="11"/>
      <c r="T129" s="11"/>
      <c r="U129" s="11"/>
      <c r="V129" s="11"/>
      <c r="W129" s="45">
        <v>6</v>
      </c>
      <c r="X129" s="45">
        <v>0</v>
      </c>
      <c r="Y129" s="45">
        <v>4</v>
      </c>
      <c r="Z129" s="45"/>
      <c r="AA129" s="184" t="s">
        <v>367</v>
      </c>
      <c r="AB129" s="11" t="s">
        <v>346</v>
      </c>
      <c r="AC129" s="60">
        <f t="shared" si="7"/>
        <v>-0.5</v>
      </c>
      <c r="AD129" s="60">
        <f t="shared" si="8"/>
        <v>0</v>
      </c>
      <c r="AE129" s="61">
        <f t="shared" si="9"/>
        <v>-0.5</v>
      </c>
      <c r="AF129" s="61">
        <f>INDEX($BA$26:BF$44,MATCH(AE129,$AZ$26:$AZ$44,-1),MATCH(D129,$BA$25:$BF$25))</f>
        <v>0</v>
      </c>
      <c r="AG129" s="61">
        <v>1</v>
      </c>
      <c r="AH129" s="61">
        <v>1</v>
      </c>
      <c r="AI129" s="61">
        <v>1</v>
      </c>
      <c r="AJ129" s="61">
        <v>1</v>
      </c>
      <c r="AK129" s="61">
        <v>1</v>
      </c>
      <c r="AL129" s="61">
        <v>0.8</v>
      </c>
      <c r="AM129" s="61">
        <f t="shared" si="10"/>
        <v>44</v>
      </c>
      <c r="AN129" s="62">
        <f t="shared" si="11"/>
        <v>264</v>
      </c>
      <c r="AO129" s="62">
        <f t="shared" si="12"/>
        <v>0</v>
      </c>
      <c r="AP129" s="62">
        <f t="shared" si="13"/>
        <v>0</v>
      </c>
      <c r="AQ129" s="31"/>
      <c r="AR129" s="18"/>
      <c r="AS129" s="18"/>
      <c r="AT129" s="18"/>
      <c r="AU129" s="18"/>
    </row>
    <row r="130" spans="1:47" ht="15" customHeight="1">
      <c r="A130" s="11" t="s">
        <v>296</v>
      </c>
      <c r="B130" s="11">
        <v>2719</v>
      </c>
      <c r="C130" s="11"/>
      <c r="D130" s="49" t="s">
        <v>14</v>
      </c>
      <c r="E130" s="47">
        <v>8</v>
      </c>
      <c r="F130" s="47">
        <v>9</v>
      </c>
      <c r="G130" s="47">
        <v>4</v>
      </c>
      <c r="H130" s="47">
        <v>7</v>
      </c>
      <c r="I130" s="47" t="s">
        <v>18</v>
      </c>
      <c r="J130" s="47">
        <v>6</v>
      </c>
      <c r="K130" s="47" t="s">
        <v>41</v>
      </c>
      <c r="L130" s="48" t="s">
        <v>15</v>
      </c>
      <c r="M130" s="48"/>
      <c r="N130" s="50" t="s">
        <v>19</v>
      </c>
      <c r="O130" s="11" t="s">
        <v>20</v>
      </c>
      <c r="P130" s="11"/>
      <c r="Q130" s="11"/>
      <c r="R130" s="11"/>
      <c r="S130" s="59"/>
      <c r="T130" s="59"/>
      <c r="U130" s="11" t="s">
        <v>18</v>
      </c>
      <c r="V130" s="11"/>
      <c r="W130" s="45">
        <v>1</v>
      </c>
      <c r="X130" s="45">
        <v>0</v>
      </c>
      <c r="Y130" s="45">
        <v>3</v>
      </c>
      <c r="Z130" s="45"/>
      <c r="AA130" s="184" t="s">
        <v>367</v>
      </c>
      <c r="AB130" s="11" t="s">
        <v>343</v>
      </c>
      <c r="AC130" s="60">
        <f t="shared" si="7"/>
        <v>1</v>
      </c>
      <c r="AD130" s="60">
        <f t="shared" si="8"/>
        <v>3.5</v>
      </c>
      <c r="AE130" s="61">
        <f t="shared" si="9"/>
        <v>4.5</v>
      </c>
      <c r="AF130" s="61">
        <f>INDEX($BA$26:BF$44,MATCH(AE130,$AZ$26:$AZ$44,-1),MATCH(D130,$BA$25:$BF$25))</f>
        <v>0</v>
      </c>
      <c r="AG130" s="61">
        <v>1</v>
      </c>
      <c r="AH130" s="61">
        <v>1</v>
      </c>
      <c r="AI130" s="61">
        <v>1</v>
      </c>
      <c r="AJ130" s="61">
        <v>1</v>
      </c>
      <c r="AK130" s="61">
        <v>0.8</v>
      </c>
      <c r="AL130" s="61">
        <v>0.8</v>
      </c>
      <c r="AM130" s="61">
        <f t="shared" si="10"/>
        <v>3750.4</v>
      </c>
      <c r="AN130" s="62">
        <f t="shared" si="11"/>
        <v>37504000000</v>
      </c>
      <c r="AO130" s="62">
        <f t="shared" si="12"/>
        <v>100</v>
      </c>
      <c r="AP130" s="62">
        <f t="shared" si="13"/>
        <v>100</v>
      </c>
      <c r="AQ130" s="31"/>
      <c r="AR130" s="18"/>
      <c r="AS130" s="18"/>
      <c r="AT130" s="18"/>
      <c r="AU130" s="18"/>
    </row>
    <row r="131" spans="1:47" ht="15" customHeight="1">
      <c r="A131" s="11" t="s">
        <v>258</v>
      </c>
      <c r="B131" s="11">
        <v>1912</v>
      </c>
      <c r="C131" s="11"/>
      <c r="D131" s="49" t="s">
        <v>22</v>
      </c>
      <c r="E131" s="47">
        <v>2</v>
      </c>
      <c r="F131" s="47">
        <v>0</v>
      </c>
      <c r="G131" s="47">
        <v>1</v>
      </c>
      <c r="H131" s="47">
        <v>2</v>
      </c>
      <c r="I131" s="47">
        <v>3</v>
      </c>
      <c r="J131" s="47">
        <v>4</v>
      </c>
      <c r="K131" s="47" t="s">
        <v>41</v>
      </c>
      <c r="L131" s="48">
        <v>1</v>
      </c>
      <c r="M131" s="48"/>
      <c r="N131" s="50"/>
      <c r="O131" s="11" t="s">
        <v>32</v>
      </c>
      <c r="P131" s="11" t="s">
        <v>25</v>
      </c>
      <c r="Q131" s="11" t="s">
        <v>34</v>
      </c>
      <c r="R131" s="11"/>
      <c r="S131" s="59"/>
      <c r="T131" s="59"/>
      <c r="U131" s="11"/>
      <c r="V131" s="11"/>
      <c r="W131" s="45">
        <v>1</v>
      </c>
      <c r="X131" s="45">
        <v>0</v>
      </c>
      <c r="Y131" s="45">
        <v>4</v>
      </c>
      <c r="Z131" s="45"/>
      <c r="AA131" s="184" t="s">
        <v>52</v>
      </c>
      <c r="AB131" s="11" t="s">
        <v>342</v>
      </c>
      <c r="AC131" s="60">
        <f t="shared" si="7"/>
        <v>-0.5</v>
      </c>
      <c r="AD131" s="60">
        <f t="shared" si="8"/>
        <v>1</v>
      </c>
      <c r="AE131" s="61">
        <f t="shared" si="9"/>
        <v>0.5</v>
      </c>
      <c r="AF131" s="61">
        <f>INDEX($BA$26:BF$44,MATCH(AE131,$AZ$26:$AZ$44,-1),MATCH(D131,$BA$25:$BF$25))</f>
        <v>0</v>
      </c>
      <c r="AG131" s="61">
        <v>1</v>
      </c>
      <c r="AH131" s="61">
        <v>1</v>
      </c>
      <c r="AI131" s="61">
        <v>1</v>
      </c>
      <c r="AJ131" s="61">
        <v>0.8</v>
      </c>
      <c r="AK131" s="61">
        <v>1</v>
      </c>
      <c r="AL131" s="61">
        <v>0.8</v>
      </c>
      <c r="AM131" s="61">
        <f t="shared" si="10"/>
        <v>54.400000000000006</v>
      </c>
      <c r="AN131" s="62">
        <f t="shared" si="11"/>
        <v>5440.0000000000009</v>
      </c>
      <c r="AO131" s="62">
        <f t="shared" si="12"/>
        <v>0</v>
      </c>
      <c r="AP131" s="62">
        <f t="shared" si="13"/>
        <v>0</v>
      </c>
      <c r="AQ131" s="31"/>
      <c r="AR131" s="18"/>
      <c r="AS131" s="18"/>
      <c r="AT131" s="18"/>
      <c r="AU131" s="18"/>
    </row>
    <row r="132" spans="1:47" ht="15" customHeight="1">
      <c r="A132" s="11" t="s">
        <v>91</v>
      </c>
      <c r="B132" s="11">
        <v>1002</v>
      </c>
      <c r="C132" s="11"/>
      <c r="D132" s="49" t="s">
        <v>22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 t="s">
        <v>41</v>
      </c>
      <c r="L132" s="48">
        <v>0</v>
      </c>
      <c r="M132" s="48"/>
      <c r="N132" s="50"/>
      <c r="O132" s="11" t="s">
        <v>36</v>
      </c>
      <c r="P132" s="11" t="s">
        <v>10</v>
      </c>
      <c r="Q132" s="11" t="s">
        <v>33</v>
      </c>
      <c r="R132" s="11" t="s">
        <v>25</v>
      </c>
      <c r="S132" s="11"/>
      <c r="T132" s="11"/>
      <c r="U132" s="11"/>
      <c r="V132" s="11"/>
      <c r="W132" s="45">
        <v>6</v>
      </c>
      <c r="X132" s="45">
        <v>0</v>
      </c>
      <c r="Y132" s="45">
        <v>1</v>
      </c>
      <c r="Z132" s="45"/>
      <c r="AA132" s="184" t="s">
        <v>52</v>
      </c>
      <c r="AB132" s="11" t="s">
        <v>333</v>
      </c>
      <c r="AC132" s="60">
        <f t="shared" si="7"/>
        <v>-0.5</v>
      </c>
      <c r="AD132" s="60">
        <f t="shared" si="8"/>
        <v>0</v>
      </c>
      <c r="AE132" s="61">
        <f t="shared" si="9"/>
        <v>-0.5</v>
      </c>
      <c r="AF132" s="61">
        <f>INDEX($BA$26:BF$44,MATCH(AE132,$AZ$26:$AZ$44,-1),MATCH(D132,$BA$25:$BF$25))</f>
        <v>0</v>
      </c>
      <c r="AG132" s="61">
        <v>1</v>
      </c>
      <c r="AH132" s="61">
        <v>1</v>
      </c>
      <c r="AI132" s="61">
        <v>1</v>
      </c>
      <c r="AJ132" s="61">
        <v>1</v>
      </c>
      <c r="AK132" s="61">
        <v>1</v>
      </c>
      <c r="AL132" s="61">
        <v>0.8</v>
      </c>
      <c r="AM132" s="61">
        <f t="shared" si="10"/>
        <v>44</v>
      </c>
      <c r="AN132" s="62">
        <f t="shared" si="11"/>
        <v>264</v>
      </c>
      <c r="AO132" s="62">
        <f t="shared" si="12"/>
        <v>0</v>
      </c>
      <c r="AP132" s="62">
        <f t="shared" si="13"/>
        <v>0</v>
      </c>
      <c r="AQ132" s="31"/>
      <c r="AR132" s="18"/>
      <c r="AS132" s="18"/>
      <c r="AT132" s="18"/>
      <c r="AU132" s="18"/>
    </row>
    <row r="133" spans="1:47" ht="15" customHeight="1">
      <c r="A133" s="11" t="s">
        <v>382</v>
      </c>
      <c r="B133" s="11">
        <v>1836</v>
      </c>
      <c r="C133" s="11"/>
      <c r="D133" s="49" t="s">
        <v>22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 t="s">
        <v>41</v>
      </c>
      <c r="L133" s="48">
        <v>0</v>
      </c>
      <c r="M133" s="48"/>
      <c r="N133" s="50"/>
      <c r="O133" s="11" t="s">
        <v>36</v>
      </c>
      <c r="P133" s="11" t="s">
        <v>10</v>
      </c>
      <c r="Q133" s="11" t="s">
        <v>33</v>
      </c>
      <c r="R133" s="11" t="s">
        <v>25</v>
      </c>
      <c r="S133" s="11"/>
      <c r="T133" s="11"/>
      <c r="U133" s="11"/>
      <c r="V133" s="11"/>
      <c r="W133" s="45">
        <v>0</v>
      </c>
      <c r="X133" s="45">
        <v>1</v>
      </c>
      <c r="Y133" s="45">
        <v>2</v>
      </c>
      <c r="Z133" s="45"/>
      <c r="AA133" s="184" t="s">
        <v>10</v>
      </c>
      <c r="AB133" s="11" t="s">
        <v>350</v>
      </c>
      <c r="AC133" s="60">
        <f t="shared" si="7"/>
        <v>-0.5</v>
      </c>
      <c r="AD133" s="60">
        <f t="shared" si="8"/>
        <v>0</v>
      </c>
      <c r="AE133" s="61">
        <f t="shared" si="9"/>
        <v>-0.5</v>
      </c>
      <c r="AF133" s="61">
        <f>INDEX($BA$26:BF$44,MATCH(AE133,$AZ$26:$AZ$44,-1),MATCH(D133,$BA$25:$BF$25))</f>
        <v>0</v>
      </c>
      <c r="AG133" s="61">
        <v>1</v>
      </c>
      <c r="AH133" s="61">
        <v>1</v>
      </c>
      <c r="AI133" s="61">
        <v>1</v>
      </c>
      <c r="AJ133" s="61">
        <v>1</v>
      </c>
      <c r="AK133" s="61">
        <v>1</v>
      </c>
      <c r="AL133" s="61">
        <v>0.8</v>
      </c>
      <c r="AM133" s="61">
        <f t="shared" si="10"/>
        <v>44</v>
      </c>
      <c r="AN133" s="62">
        <f t="shared" si="11"/>
        <v>0</v>
      </c>
      <c r="AO133" s="62">
        <f t="shared" si="12"/>
        <v>0</v>
      </c>
      <c r="AP133" s="62">
        <f t="shared" si="13"/>
        <v>0</v>
      </c>
      <c r="AQ133" s="28"/>
      <c r="AR133" s="18"/>
      <c r="AS133" s="18"/>
      <c r="AT133" s="18"/>
      <c r="AU133" s="18"/>
    </row>
    <row r="134" spans="1:47" ht="15" customHeight="1">
      <c r="A134" s="58" t="s">
        <v>387</v>
      </c>
      <c r="B134" s="58">
        <v>2037</v>
      </c>
      <c r="C134" s="58"/>
      <c r="D134" s="63" t="s">
        <v>22</v>
      </c>
      <c r="E134" s="64">
        <v>6</v>
      </c>
      <c r="F134" s="64">
        <v>5</v>
      </c>
      <c r="G134" s="64">
        <v>6</v>
      </c>
      <c r="H134" s="64">
        <v>0</v>
      </c>
      <c r="I134" s="64">
        <v>0</v>
      </c>
      <c r="J134" s="64">
        <v>0</v>
      </c>
      <c r="K134" s="64" t="s">
        <v>41</v>
      </c>
      <c r="L134" s="65">
        <v>0</v>
      </c>
      <c r="M134" s="65"/>
      <c r="N134" s="66"/>
      <c r="O134" s="58" t="s">
        <v>10</v>
      </c>
      <c r="P134" s="58" t="s">
        <v>33</v>
      </c>
      <c r="Q134" s="58" t="s">
        <v>25</v>
      </c>
      <c r="R134" s="58"/>
      <c r="S134" s="70"/>
      <c r="T134" s="70"/>
      <c r="U134" s="58"/>
      <c r="V134" s="58"/>
      <c r="W134" s="67">
        <v>0</v>
      </c>
      <c r="X134" s="67">
        <v>1</v>
      </c>
      <c r="Y134" s="67">
        <v>3</v>
      </c>
      <c r="Z134" s="67"/>
      <c r="AA134" s="185" t="s">
        <v>10</v>
      </c>
      <c r="AB134" s="58" t="s">
        <v>350</v>
      </c>
      <c r="AC134" s="60">
        <f t="shared" si="7"/>
        <v>-0.5</v>
      </c>
      <c r="AD134" s="60">
        <f t="shared" si="8"/>
        <v>0</v>
      </c>
      <c r="AE134" s="61">
        <f t="shared" si="9"/>
        <v>-0.5</v>
      </c>
      <c r="AF134" s="61">
        <f>INDEX($BA$26:BF$44,MATCH(AE134,$AZ$26:$AZ$44,-1),MATCH(D134,$BA$25:$BF$25))</f>
        <v>0</v>
      </c>
      <c r="AG134" s="61">
        <v>1</v>
      </c>
      <c r="AH134" s="61">
        <v>1</v>
      </c>
      <c r="AI134" s="61">
        <v>1</v>
      </c>
      <c r="AJ134" s="61">
        <v>1</v>
      </c>
      <c r="AK134" s="61">
        <v>1</v>
      </c>
      <c r="AL134" s="61">
        <v>0.8</v>
      </c>
      <c r="AM134" s="68">
        <f t="shared" si="10"/>
        <v>44</v>
      </c>
      <c r="AN134" s="69">
        <f t="shared" si="11"/>
        <v>0</v>
      </c>
      <c r="AO134" s="69">
        <f t="shared" si="12"/>
        <v>0</v>
      </c>
      <c r="AP134" s="69">
        <f t="shared" si="13"/>
        <v>0</v>
      </c>
      <c r="AQ134" s="24"/>
      <c r="AR134" s="18"/>
      <c r="AS134" s="18"/>
      <c r="AT134" s="18"/>
      <c r="AU134" s="18"/>
    </row>
    <row r="135" spans="1:47" ht="15" customHeight="1">
      <c r="A135" s="78" t="s">
        <v>195</v>
      </c>
      <c r="B135" s="78">
        <v>534</v>
      </c>
      <c r="C135" s="78"/>
      <c r="D135" s="79" t="s">
        <v>22</v>
      </c>
      <c r="E135" s="80">
        <v>3</v>
      </c>
      <c r="F135" s="80">
        <v>5</v>
      </c>
      <c r="G135" s="80">
        <v>3</v>
      </c>
      <c r="H135" s="80">
        <v>0</v>
      </c>
      <c r="I135" s="80">
        <v>0</v>
      </c>
      <c r="J135" s="80">
        <v>0</v>
      </c>
      <c r="K135" s="80" t="s">
        <v>41</v>
      </c>
      <c r="L135" s="81">
        <v>0</v>
      </c>
      <c r="M135" s="81"/>
      <c r="N135" s="82"/>
      <c r="O135" s="78" t="s">
        <v>10</v>
      </c>
      <c r="P135" s="78" t="s">
        <v>33</v>
      </c>
      <c r="Q135" s="78" t="s">
        <v>25</v>
      </c>
      <c r="R135" s="78" t="s">
        <v>6</v>
      </c>
      <c r="S135" s="78"/>
      <c r="T135" s="78"/>
      <c r="U135" s="78"/>
      <c r="V135" s="78"/>
      <c r="W135" s="56">
        <v>0</v>
      </c>
      <c r="X135" s="56">
        <v>0</v>
      </c>
      <c r="Y135" s="56">
        <v>2</v>
      </c>
      <c r="Z135" s="56"/>
      <c r="AA135" s="186" t="s">
        <v>10</v>
      </c>
      <c r="AB135" s="78" t="s">
        <v>348</v>
      </c>
      <c r="AC135" s="60">
        <f t="shared" si="7"/>
        <v>-0.5</v>
      </c>
      <c r="AD135" s="60">
        <f t="shared" si="8"/>
        <v>0</v>
      </c>
      <c r="AE135" s="61">
        <f t="shared" si="9"/>
        <v>-0.5</v>
      </c>
      <c r="AF135" s="61">
        <f>INDEX($BA$26:BF$44,MATCH(AE135,$AZ$26:$AZ$44,-1),MATCH(D135,$BA$25:$BF$25))</f>
        <v>0</v>
      </c>
      <c r="AG135" s="61">
        <v>1</v>
      </c>
      <c r="AH135" s="61">
        <v>1</v>
      </c>
      <c r="AI135" s="61">
        <v>1</v>
      </c>
      <c r="AJ135" s="61">
        <v>1</v>
      </c>
      <c r="AK135" s="61">
        <v>1</v>
      </c>
      <c r="AL135" s="61">
        <v>0.8</v>
      </c>
      <c r="AM135" s="84">
        <f t="shared" si="10"/>
        <v>44</v>
      </c>
      <c r="AN135" s="85">
        <f t="shared" si="11"/>
        <v>0</v>
      </c>
      <c r="AO135" s="85">
        <f t="shared" si="12"/>
        <v>0</v>
      </c>
      <c r="AP135" s="85">
        <f t="shared" si="13"/>
        <v>0</v>
      </c>
      <c r="AQ135" s="31"/>
      <c r="AR135" s="18"/>
      <c r="AS135" s="18"/>
      <c r="AT135" s="18"/>
      <c r="AU135" s="18"/>
    </row>
    <row r="136" spans="1:47" ht="15" customHeight="1">
      <c r="A136" s="58" t="s">
        <v>174</v>
      </c>
      <c r="B136" s="58">
        <v>3105</v>
      </c>
      <c r="C136" s="58"/>
      <c r="D136" s="63" t="s">
        <v>14</v>
      </c>
      <c r="E136" s="64">
        <v>6</v>
      </c>
      <c r="F136" s="64">
        <v>5</v>
      </c>
      <c r="G136" s="64">
        <v>9</v>
      </c>
      <c r="H136" s="64">
        <v>3</v>
      </c>
      <c r="I136" s="64">
        <v>3</v>
      </c>
      <c r="J136" s="64">
        <v>0</v>
      </c>
      <c r="K136" s="64" t="s">
        <v>41</v>
      </c>
      <c r="L136" s="65">
        <v>5</v>
      </c>
      <c r="M136" s="65"/>
      <c r="N136" s="66"/>
      <c r="O136" s="58" t="s">
        <v>33</v>
      </c>
      <c r="P136" s="58" t="s">
        <v>25</v>
      </c>
      <c r="Q136" s="58"/>
      <c r="R136" s="58"/>
      <c r="S136" s="70"/>
      <c r="T136" s="70"/>
      <c r="U136" s="58"/>
      <c r="V136" s="58"/>
      <c r="W136" s="67">
        <v>4</v>
      </c>
      <c r="X136" s="67">
        <v>1</v>
      </c>
      <c r="Y136" s="67">
        <v>2</v>
      </c>
      <c r="Z136" s="67"/>
      <c r="AA136" s="185" t="s">
        <v>52</v>
      </c>
      <c r="AB136" s="58" t="s">
        <v>335</v>
      </c>
      <c r="AC136" s="60">
        <f t="shared" si="7"/>
        <v>0</v>
      </c>
      <c r="AD136" s="60">
        <f t="shared" si="8"/>
        <v>1.5</v>
      </c>
      <c r="AE136" s="61">
        <f t="shared" si="9"/>
        <v>1.5</v>
      </c>
      <c r="AF136" s="61">
        <f>INDEX($BA$26:BF$44,MATCH(AE136,$AZ$26:$AZ$44,-1),MATCH(D136,$BA$25:$BF$25))</f>
        <v>0.5</v>
      </c>
      <c r="AG136" s="61">
        <v>1</v>
      </c>
      <c r="AH136" s="61">
        <v>1</v>
      </c>
      <c r="AI136" s="61">
        <v>1</v>
      </c>
      <c r="AJ136" s="61">
        <v>1</v>
      </c>
      <c r="AK136" s="61">
        <v>1</v>
      </c>
      <c r="AL136" s="61">
        <v>0.8</v>
      </c>
      <c r="AM136" s="68">
        <f t="shared" si="10"/>
        <v>448</v>
      </c>
      <c r="AN136" s="69">
        <f t="shared" si="11"/>
        <v>1792000</v>
      </c>
      <c r="AO136" s="69">
        <f t="shared" si="12"/>
        <v>1</v>
      </c>
      <c r="AP136" s="69">
        <f t="shared" si="13"/>
        <v>4</v>
      </c>
      <c r="AQ136" s="31"/>
      <c r="AR136" s="18"/>
      <c r="AS136" s="18"/>
      <c r="AT136" s="18"/>
      <c r="AU136" s="18"/>
    </row>
    <row r="137" spans="1:47" ht="15" customHeight="1">
      <c r="A137" s="11" t="s">
        <v>102</v>
      </c>
      <c r="B137" s="11">
        <v>1401</v>
      </c>
      <c r="C137" s="11"/>
      <c r="D137" s="49" t="s">
        <v>22</v>
      </c>
      <c r="E137" s="47" t="s">
        <v>23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 t="s">
        <v>41</v>
      </c>
      <c r="L137" s="48">
        <v>0</v>
      </c>
      <c r="M137" s="48"/>
      <c r="N137" s="50"/>
      <c r="O137" s="11" t="s">
        <v>10</v>
      </c>
      <c r="P137" s="11" t="s">
        <v>33</v>
      </c>
      <c r="Q137" s="11" t="s">
        <v>25</v>
      </c>
      <c r="R137" s="11" t="s">
        <v>34</v>
      </c>
      <c r="S137" s="11"/>
      <c r="T137" s="11"/>
      <c r="U137" s="11"/>
      <c r="V137" s="11"/>
      <c r="W137" s="45">
        <v>6</v>
      </c>
      <c r="X137" s="45">
        <v>0</v>
      </c>
      <c r="Y137" s="45">
        <v>4</v>
      </c>
      <c r="Z137" s="45"/>
      <c r="AA137" s="184" t="s">
        <v>10</v>
      </c>
      <c r="AB137" s="11" t="s">
        <v>333</v>
      </c>
      <c r="AC137" s="60">
        <f t="shared" si="7"/>
        <v>-0.5</v>
      </c>
      <c r="AD137" s="60">
        <f t="shared" si="8"/>
        <v>0</v>
      </c>
      <c r="AE137" s="61">
        <f t="shared" si="9"/>
        <v>-0.5</v>
      </c>
      <c r="AF137" s="61">
        <f>INDEX($BA$26:BF$44,MATCH(AE137,$AZ$26:$AZ$44,-1),MATCH(D137,$BA$25:$BF$25))</f>
        <v>0</v>
      </c>
      <c r="AG137" s="61">
        <v>1</v>
      </c>
      <c r="AH137" s="61">
        <v>1</v>
      </c>
      <c r="AI137" s="61">
        <v>1</v>
      </c>
      <c r="AJ137" s="61">
        <v>1</v>
      </c>
      <c r="AK137" s="61">
        <v>0.8</v>
      </c>
      <c r="AL137" s="61">
        <v>0.8</v>
      </c>
      <c r="AM137" s="61">
        <f t="shared" si="10"/>
        <v>35.200000000000003</v>
      </c>
      <c r="AN137" s="62">
        <f t="shared" si="11"/>
        <v>211.20000000000002</v>
      </c>
      <c r="AO137" s="62">
        <f t="shared" si="12"/>
        <v>0</v>
      </c>
      <c r="AP137" s="62">
        <f t="shared" si="13"/>
        <v>0</v>
      </c>
      <c r="AQ137" s="28"/>
      <c r="AR137" s="18"/>
      <c r="AS137" s="18"/>
      <c r="AT137" s="18"/>
      <c r="AU137" s="18"/>
    </row>
    <row r="138" spans="1:47" ht="15" customHeight="1">
      <c r="A138" s="11" t="s">
        <v>95</v>
      </c>
      <c r="B138" s="11">
        <v>1102</v>
      </c>
      <c r="C138" s="11"/>
      <c r="D138" s="49" t="s">
        <v>16</v>
      </c>
      <c r="E138" s="47">
        <v>7</v>
      </c>
      <c r="F138" s="47">
        <v>2</v>
      </c>
      <c r="G138" s="47">
        <v>9</v>
      </c>
      <c r="H138" s="47">
        <v>3</v>
      </c>
      <c r="I138" s="47">
        <v>0</v>
      </c>
      <c r="J138" s="47">
        <v>2</v>
      </c>
      <c r="K138" s="47" t="s">
        <v>41</v>
      </c>
      <c r="L138" s="48">
        <v>4</v>
      </c>
      <c r="M138" s="48"/>
      <c r="N138" s="50" t="s">
        <v>23</v>
      </c>
      <c r="O138" s="11" t="s">
        <v>33</v>
      </c>
      <c r="P138" s="11" t="s">
        <v>25</v>
      </c>
      <c r="Q138" s="11"/>
      <c r="R138" s="11"/>
      <c r="S138" s="59"/>
      <c r="T138" s="59"/>
      <c r="U138" s="11"/>
      <c r="V138" s="11"/>
      <c r="W138" s="45">
        <v>8</v>
      </c>
      <c r="X138" s="45">
        <v>0</v>
      </c>
      <c r="Y138" s="45">
        <v>2</v>
      </c>
      <c r="Z138" s="45"/>
      <c r="AA138" s="184" t="s">
        <v>52</v>
      </c>
      <c r="AB138" s="11" t="s">
        <v>333</v>
      </c>
      <c r="AC138" s="60">
        <f t="shared" si="7"/>
        <v>0</v>
      </c>
      <c r="AD138" s="60">
        <f t="shared" si="8"/>
        <v>1.5</v>
      </c>
      <c r="AE138" s="61">
        <f t="shared" si="9"/>
        <v>1.5</v>
      </c>
      <c r="AF138" s="61">
        <f>INDEX($BA$26:BF$44,MATCH(AE138,$AZ$26:$AZ$44,-1),MATCH(D138,$BA$25:$BF$25))</f>
        <v>0.5</v>
      </c>
      <c r="AG138" s="61">
        <v>1</v>
      </c>
      <c r="AH138" s="61">
        <v>1</v>
      </c>
      <c r="AI138" s="61">
        <v>1</v>
      </c>
      <c r="AJ138" s="61">
        <v>1</v>
      </c>
      <c r="AK138" s="61">
        <v>1</v>
      </c>
      <c r="AL138" s="61">
        <v>0.8</v>
      </c>
      <c r="AM138" s="61">
        <f t="shared" si="10"/>
        <v>280</v>
      </c>
      <c r="AN138" s="62">
        <f t="shared" si="11"/>
        <v>2240000</v>
      </c>
      <c r="AO138" s="62">
        <f t="shared" si="12"/>
        <v>0</v>
      </c>
      <c r="AP138" s="62">
        <f t="shared" si="13"/>
        <v>0</v>
      </c>
      <c r="AQ138" s="24"/>
      <c r="AR138" s="18"/>
      <c r="AS138" s="18"/>
      <c r="AT138" s="18"/>
      <c r="AU138" s="18"/>
    </row>
    <row r="139" spans="1:47" ht="15" customHeight="1">
      <c r="A139" s="11" t="s">
        <v>337</v>
      </c>
      <c r="B139" s="11">
        <v>3036</v>
      </c>
      <c r="C139" s="11"/>
      <c r="D139" s="49" t="s">
        <v>22</v>
      </c>
      <c r="E139" s="47">
        <v>7</v>
      </c>
      <c r="F139" s="47">
        <v>7</v>
      </c>
      <c r="G139" s="47">
        <v>9</v>
      </c>
      <c r="H139" s="47">
        <v>0</v>
      </c>
      <c r="I139" s="47">
        <v>0</v>
      </c>
      <c r="J139" s="47">
        <v>0</v>
      </c>
      <c r="K139" s="47" t="s">
        <v>41</v>
      </c>
      <c r="L139" s="48">
        <v>0</v>
      </c>
      <c r="M139" s="48"/>
      <c r="N139" s="50"/>
      <c r="O139" s="11" t="s">
        <v>10</v>
      </c>
      <c r="P139" s="11" t="s">
        <v>33</v>
      </c>
      <c r="Q139" s="11" t="s">
        <v>25</v>
      </c>
      <c r="R139" s="11"/>
      <c r="S139" s="11"/>
      <c r="T139" s="11"/>
      <c r="U139" s="11"/>
      <c r="V139" s="11"/>
      <c r="W139" s="45">
        <v>0</v>
      </c>
      <c r="X139" s="45">
        <v>2</v>
      </c>
      <c r="Y139" s="45">
        <v>3</v>
      </c>
      <c r="Z139" s="45"/>
      <c r="AA139" s="184" t="s">
        <v>10</v>
      </c>
      <c r="AB139" s="11" t="s">
        <v>351</v>
      </c>
      <c r="AC139" s="60">
        <f t="shared" si="7"/>
        <v>-0.5</v>
      </c>
      <c r="AD139" s="60">
        <f t="shared" si="8"/>
        <v>0</v>
      </c>
      <c r="AE139" s="61">
        <f t="shared" si="9"/>
        <v>-0.5</v>
      </c>
      <c r="AF139" s="61">
        <f>INDEX($BA$26:BF$44,MATCH(AE139,$AZ$26:$AZ$44,-1),MATCH(D139,$BA$25:$BF$25))</f>
        <v>0</v>
      </c>
      <c r="AG139" s="61">
        <v>1</v>
      </c>
      <c r="AH139" s="61">
        <v>1</v>
      </c>
      <c r="AI139" s="61">
        <v>1</v>
      </c>
      <c r="AJ139" s="61">
        <v>1</v>
      </c>
      <c r="AK139" s="61">
        <v>1</v>
      </c>
      <c r="AL139" s="61">
        <v>0.8</v>
      </c>
      <c r="AM139" s="61">
        <f t="shared" si="10"/>
        <v>44</v>
      </c>
      <c r="AN139" s="62">
        <f t="shared" si="11"/>
        <v>0</v>
      </c>
      <c r="AO139" s="62">
        <f t="shared" si="12"/>
        <v>0</v>
      </c>
      <c r="AP139" s="62">
        <f t="shared" si="13"/>
        <v>0</v>
      </c>
      <c r="AQ139" s="31"/>
      <c r="AR139" s="18"/>
      <c r="AS139" s="18"/>
      <c r="AT139" s="18"/>
      <c r="AU139" s="18"/>
    </row>
    <row r="140" spans="1:47" ht="15" customHeight="1">
      <c r="A140" s="11" t="s">
        <v>395</v>
      </c>
      <c r="B140" s="11">
        <v>2336</v>
      </c>
      <c r="C140" s="11"/>
      <c r="D140" s="49" t="s">
        <v>22</v>
      </c>
      <c r="E140" s="47">
        <v>8</v>
      </c>
      <c r="F140" s="47">
        <v>3</v>
      </c>
      <c r="G140" s="47">
        <v>8</v>
      </c>
      <c r="H140" s="47">
        <v>0</v>
      </c>
      <c r="I140" s="47">
        <v>0</v>
      </c>
      <c r="J140" s="47">
        <v>0</v>
      </c>
      <c r="K140" s="47" t="s">
        <v>41</v>
      </c>
      <c r="L140" s="48">
        <v>0</v>
      </c>
      <c r="M140" s="48"/>
      <c r="N140" s="50"/>
      <c r="O140" s="11" t="s">
        <v>10</v>
      </c>
      <c r="P140" s="11" t="s">
        <v>33</v>
      </c>
      <c r="Q140" s="11" t="s">
        <v>25</v>
      </c>
      <c r="R140" s="11"/>
      <c r="S140" s="59"/>
      <c r="T140" s="59"/>
      <c r="U140" s="11"/>
      <c r="V140" s="11"/>
      <c r="W140" s="45">
        <v>0</v>
      </c>
      <c r="X140" s="45">
        <v>0</v>
      </c>
      <c r="Y140" s="45">
        <v>3</v>
      </c>
      <c r="Z140" s="45"/>
      <c r="AA140" s="184" t="s">
        <v>10</v>
      </c>
      <c r="AB140" s="11" t="s">
        <v>350</v>
      </c>
      <c r="AC140" s="60">
        <f t="shared" si="7"/>
        <v>-0.5</v>
      </c>
      <c r="AD140" s="60">
        <f t="shared" si="8"/>
        <v>0</v>
      </c>
      <c r="AE140" s="61">
        <f t="shared" si="9"/>
        <v>-0.5</v>
      </c>
      <c r="AF140" s="61">
        <f>INDEX($BA$26:BF$44,MATCH(AE140,$AZ$26:$AZ$44,-1),MATCH(D140,$BA$25:$BF$25))</f>
        <v>0</v>
      </c>
      <c r="AG140" s="61">
        <v>1</v>
      </c>
      <c r="AH140" s="61">
        <v>1</v>
      </c>
      <c r="AI140" s="61">
        <v>1</v>
      </c>
      <c r="AJ140" s="61">
        <v>1</v>
      </c>
      <c r="AK140" s="61">
        <v>1</v>
      </c>
      <c r="AL140" s="61">
        <v>0.8</v>
      </c>
      <c r="AM140" s="61">
        <f t="shared" si="10"/>
        <v>44</v>
      </c>
      <c r="AN140" s="62">
        <f t="shared" si="11"/>
        <v>0</v>
      </c>
      <c r="AO140" s="62">
        <f t="shared" si="12"/>
        <v>0</v>
      </c>
      <c r="AP140" s="62">
        <f t="shared" si="13"/>
        <v>0</v>
      </c>
      <c r="AQ140" s="24"/>
      <c r="AR140" s="18"/>
      <c r="AS140" s="18"/>
      <c r="AT140" s="18"/>
      <c r="AU140" s="18"/>
    </row>
    <row r="141" spans="1:47" ht="15" customHeight="1">
      <c r="A141" s="11" t="s">
        <v>112</v>
      </c>
      <c r="B141" s="11">
        <v>1704</v>
      </c>
      <c r="C141" s="11"/>
      <c r="D141" s="49" t="s">
        <v>15</v>
      </c>
      <c r="E141" s="47">
        <v>7</v>
      </c>
      <c r="F141" s="47">
        <v>3</v>
      </c>
      <c r="G141" s="47" t="s">
        <v>15</v>
      </c>
      <c r="H141" s="47">
        <v>4</v>
      </c>
      <c r="I141" s="47">
        <v>8</v>
      </c>
      <c r="J141" s="47">
        <v>7</v>
      </c>
      <c r="K141" s="47" t="s">
        <v>41</v>
      </c>
      <c r="L141" s="48">
        <v>9</v>
      </c>
      <c r="M141" s="48"/>
      <c r="N141" s="50"/>
      <c r="O141" s="11" t="s">
        <v>25</v>
      </c>
      <c r="P141" s="11" t="s">
        <v>30</v>
      </c>
      <c r="Q141" s="11"/>
      <c r="R141" s="11"/>
      <c r="S141" s="59"/>
      <c r="T141" s="59"/>
      <c r="U141" s="11"/>
      <c r="V141" s="11"/>
      <c r="W141" s="45">
        <v>5</v>
      </c>
      <c r="X141" s="45">
        <v>0</v>
      </c>
      <c r="Y141" s="45">
        <v>4</v>
      </c>
      <c r="Z141" s="45"/>
      <c r="AA141" s="184" t="s">
        <v>52</v>
      </c>
      <c r="AB141" s="11" t="s">
        <v>334</v>
      </c>
      <c r="AC141" s="60">
        <f t="shared" si="7"/>
        <v>1</v>
      </c>
      <c r="AD141" s="60">
        <f t="shared" si="8"/>
        <v>2</v>
      </c>
      <c r="AE141" s="61">
        <f t="shared" si="9"/>
        <v>3</v>
      </c>
      <c r="AF141" s="61">
        <f>INDEX($BA$26:BF$44,MATCH(AE141,$AZ$26:$AZ$44,-1),MATCH(D141,$BA$25:$BF$25))</f>
        <v>0.5</v>
      </c>
      <c r="AG141" s="61">
        <v>1</v>
      </c>
      <c r="AH141" s="61">
        <v>1</v>
      </c>
      <c r="AI141" s="61">
        <v>1</v>
      </c>
      <c r="AJ141" s="61">
        <v>1</v>
      </c>
      <c r="AK141" s="61">
        <v>1</v>
      </c>
      <c r="AL141" s="61">
        <v>0.8</v>
      </c>
      <c r="AM141" s="61">
        <f t="shared" si="10"/>
        <v>2928</v>
      </c>
      <c r="AN141" s="62">
        <f t="shared" si="11"/>
        <v>146400000</v>
      </c>
      <c r="AO141" s="62">
        <f t="shared" si="12"/>
        <v>0</v>
      </c>
      <c r="AP141" s="62">
        <f t="shared" si="13"/>
        <v>0</v>
      </c>
      <c r="AQ141" s="31"/>
      <c r="AR141" s="18"/>
      <c r="AS141" s="18"/>
      <c r="AT141" s="18"/>
      <c r="AU141" s="18"/>
    </row>
    <row r="142" spans="1:47" ht="15" customHeight="1">
      <c r="A142" s="11" t="s">
        <v>226</v>
      </c>
      <c r="B142" s="11">
        <v>1218</v>
      </c>
      <c r="C142" s="11"/>
      <c r="D142" s="49" t="s">
        <v>17</v>
      </c>
      <c r="E142" s="47">
        <v>5</v>
      </c>
      <c r="F142" s="47">
        <v>7</v>
      </c>
      <c r="G142" s="47">
        <v>3</v>
      </c>
      <c r="H142" s="47">
        <v>2</v>
      </c>
      <c r="I142" s="47">
        <v>5</v>
      </c>
      <c r="J142" s="47">
        <v>4</v>
      </c>
      <c r="K142" s="47" t="s">
        <v>41</v>
      </c>
      <c r="L142" s="48">
        <v>6</v>
      </c>
      <c r="M142" s="48"/>
      <c r="N142" s="50"/>
      <c r="O142" s="11" t="s">
        <v>33</v>
      </c>
      <c r="P142" s="11" t="s">
        <v>25</v>
      </c>
      <c r="Q142" s="11"/>
      <c r="R142" s="11"/>
      <c r="S142" s="11"/>
      <c r="T142" s="11"/>
      <c r="U142" s="11"/>
      <c r="V142" s="11"/>
      <c r="W142" s="45">
        <v>2</v>
      </c>
      <c r="X142" s="45">
        <v>0</v>
      </c>
      <c r="Y142" s="45">
        <v>3</v>
      </c>
      <c r="Z142" s="45"/>
      <c r="AA142" s="184" t="s">
        <v>54</v>
      </c>
      <c r="AB142" s="11" t="s">
        <v>341</v>
      </c>
      <c r="AC142" s="60">
        <f t="shared" si="7"/>
        <v>0.5</v>
      </c>
      <c r="AD142" s="60">
        <f t="shared" si="8"/>
        <v>1</v>
      </c>
      <c r="AE142" s="61">
        <f t="shared" si="9"/>
        <v>1.5</v>
      </c>
      <c r="AF142" s="61">
        <f>INDEX($BA$26:BF$44,MATCH(AE142,$AZ$26:$AZ$44,-1),MATCH(D142,$BA$25:$BF$25))</f>
        <v>0</v>
      </c>
      <c r="AG142" s="61">
        <v>1</v>
      </c>
      <c r="AH142" s="61">
        <v>1</v>
      </c>
      <c r="AI142" s="61">
        <v>1</v>
      </c>
      <c r="AJ142" s="61">
        <v>1</v>
      </c>
      <c r="AK142" s="61">
        <v>0.8</v>
      </c>
      <c r="AL142" s="61">
        <v>0.8</v>
      </c>
      <c r="AM142" s="61">
        <f t="shared" si="10"/>
        <v>572.80000000000007</v>
      </c>
      <c r="AN142" s="62">
        <f t="shared" si="11"/>
        <v>114560.00000000001</v>
      </c>
      <c r="AO142" s="62">
        <f t="shared" si="12"/>
        <v>0</v>
      </c>
      <c r="AP142" s="62">
        <f t="shared" si="13"/>
        <v>0</v>
      </c>
      <c r="AQ142" s="31"/>
      <c r="AR142" s="18"/>
      <c r="AS142" s="18"/>
      <c r="AT142" s="18"/>
      <c r="AU142" s="18"/>
    </row>
    <row r="143" spans="1:47" ht="15" customHeight="1">
      <c r="A143" s="11" t="s">
        <v>231</v>
      </c>
      <c r="B143" s="11">
        <v>1320</v>
      </c>
      <c r="C143" s="11"/>
      <c r="D143" s="49" t="s">
        <v>17</v>
      </c>
      <c r="E143" s="47">
        <v>7</v>
      </c>
      <c r="F143" s="47" t="s">
        <v>15</v>
      </c>
      <c r="G143" s="47">
        <v>7</v>
      </c>
      <c r="H143" s="47">
        <v>0</v>
      </c>
      <c r="I143" s="47">
        <v>0</v>
      </c>
      <c r="J143" s="47">
        <v>0</v>
      </c>
      <c r="K143" s="47" t="s">
        <v>41</v>
      </c>
      <c r="L143" s="48">
        <v>2</v>
      </c>
      <c r="M143" s="48"/>
      <c r="N143" s="50"/>
      <c r="O143" s="11" t="s">
        <v>10</v>
      </c>
      <c r="P143" s="11" t="s">
        <v>21</v>
      </c>
      <c r="Q143" s="11" t="s">
        <v>33</v>
      </c>
      <c r="R143" s="11" t="s">
        <v>25</v>
      </c>
      <c r="S143" s="11"/>
      <c r="T143" s="11"/>
      <c r="U143" s="11"/>
      <c r="V143" s="11"/>
      <c r="W143" s="45">
        <v>3</v>
      </c>
      <c r="X143" s="45">
        <v>0</v>
      </c>
      <c r="Y143" s="45">
        <v>3</v>
      </c>
      <c r="Z143" s="45"/>
      <c r="AA143" s="184" t="s">
        <v>54</v>
      </c>
      <c r="AB143" s="11" t="s">
        <v>341</v>
      </c>
      <c r="AC143" s="60">
        <f t="shared" si="7"/>
        <v>-0.5</v>
      </c>
      <c r="AD143" s="60">
        <f t="shared" si="8"/>
        <v>0</v>
      </c>
      <c r="AE143" s="61">
        <f t="shared" si="9"/>
        <v>-0.5</v>
      </c>
      <c r="AF143" s="61">
        <f>INDEX($BA$26:BF$44,MATCH(AE143,$AZ$26:$AZ$44,-1),MATCH(D143,$BA$25:$BF$25))</f>
        <v>0.5</v>
      </c>
      <c r="AG143" s="61">
        <v>1</v>
      </c>
      <c r="AH143" s="61">
        <v>1</v>
      </c>
      <c r="AI143" s="61">
        <v>1</v>
      </c>
      <c r="AJ143" s="61">
        <v>1</v>
      </c>
      <c r="AK143" s="61">
        <v>1</v>
      </c>
      <c r="AL143" s="61">
        <v>0.8</v>
      </c>
      <c r="AM143" s="61">
        <f t="shared" si="10"/>
        <v>108</v>
      </c>
      <c r="AN143" s="62">
        <f t="shared" si="11"/>
        <v>324</v>
      </c>
      <c r="AO143" s="62">
        <f t="shared" si="12"/>
        <v>0</v>
      </c>
      <c r="AP143" s="62">
        <f t="shared" si="13"/>
        <v>0</v>
      </c>
      <c r="AQ143" s="31"/>
      <c r="AR143" s="18"/>
      <c r="AS143" s="18"/>
      <c r="AT143" s="18"/>
      <c r="AU143" s="18"/>
    </row>
    <row r="144" spans="1:47" ht="15" customHeight="1">
      <c r="A144" s="78" t="s">
        <v>370</v>
      </c>
      <c r="B144" s="78">
        <v>1231</v>
      </c>
      <c r="C144" s="78"/>
      <c r="D144" s="79" t="s">
        <v>22</v>
      </c>
      <c r="E144" s="80">
        <v>3</v>
      </c>
      <c r="F144" s="80">
        <v>5</v>
      </c>
      <c r="G144" s="80">
        <v>0</v>
      </c>
      <c r="H144" s="80">
        <v>0</v>
      </c>
      <c r="I144" s="80">
        <v>0</v>
      </c>
      <c r="J144" s="80">
        <v>0</v>
      </c>
      <c r="K144" s="80" t="s">
        <v>41</v>
      </c>
      <c r="L144" s="81">
        <v>0</v>
      </c>
      <c r="M144" s="81"/>
      <c r="N144" s="82"/>
      <c r="O144" s="78" t="s">
        <v>10</v>
      </c>
      <c r="P144" s="78" t="s">
        <v>35</v>
      </c>
      <c r="Q144" s="78" t="s">
        <v>33</v>
      </c>
      <c r="R144" s="78" t="s">
        <v>25</v>
      </c>
      <c r="S144" s="83" t="s">
        <v>6</v>
      </c>
      <c r="T144" s="83"/>
      <c r="U144" s="78"/>
      <c r="V144" s="78"/>
      <c r="W144" s="56">
        <v>0</v>
      </c>
      <c r="X144" s="56">
        <v>1</v>
      </c>
      <c r="Y144" s="56">
        <v>4</v>
      </c>
      <c r="Z144" s="56"/>
      <c r="AA144" s="186" t="s">
        <v>10</v>
      </c>
      <c r="AB144" s="78" t="s">
        <v>349</v>
      </c>
      <c r="AC144" s="60">
        <f t="shared" si="7"/>
        <v>-0.5</v>
      </c>
      <c r="AD144" s="60">
        <f t="shared" si="8"/>
        <v>0</v>
      </c>
      <c r="AE144" s="61">
        <f t="shared" si="9"/>
        <v>-0.5</v>
      </c>
      <c r="AF144" s="61">
        <f>INDEX($BA$26:BF$44,MATCH(AE144,$AZ$26:$AZ$44,-1),MATCH(D144,$BA$25:$BF$25))</f>
        <v>0</v>
      </c>
      <c r="AG144" s="61">
        <v>1</v>
      </c>
      <c r="AH144" s="61">
        <v>1</v>
      </c>
      <c r="AI144" s="61">
        <v>1</v>
      </c>
      <c r="AJ144" s="61">
        <v>1</v>
      </c>
      <c r="AK144" s="61">
        <v>0.8</v>
      </c>
      <c r="AL144" s="61">
        <v>0.8</v>
      </c>
      <c r="AM144" s="84">
        <f t="shared" si="10"/>
        <v>35.200000000000003</v>
      </c>
      <c r="AN144" s="85">
        <f t="shared" si="11"/>
        <v>0</v>
      </c>
      <c r="AO144" s="85">
        <f t="shared" si="12"/>
        <v>0</v>
      </c>
      <c r="AP144" s="85">
        <f t="shared" si="13"/>
        <v>0</v>
      </c>
      <c r="AQ144" s="25"/>
      <c r="AR144" s="18"/>
      <c r="AS144" s="18"/>
      <c r="AT144" s="18"/>
      <c r="AU144" s="18"/>
    </row>
    <row r="145" spans="1:47" ht="15" customHeight="1">
      <c r="A145" s="11" t="s">
        <v>257</v>
      </c>
      <c r="B145" s="11">
        <v>1840</v>
      </c>
      <c r="C145" s="11"/>
      <c r="D145" s="49" t="s">
        <v>22</v>
      </c>
      <c r="E145" s="47">
        <v>5</v>
      </c>
      <c r="F145" s="47">
        <v>2</v>
      </c>
      <c r="G145" s="47">
        <v>5</v>
      </c>
      <c r="H145" s="47">
        <v>0</v>
      </c>
      <c r="I145" s="47">
        <v>0</v>
      </c>
      <c r="J145" s="47">
        <v>0</v>
      </c>
      <c r="K145" s="47" t="s">
        <v>41</v>
      </c>
      <c r="L145" s="48">
        <v>0</v>
      </c>
      <c r="M145" s="48"/>
      <c r="N145" s="50"/>
      <c r="O145" s="11" t="s">
        <v>10</v>
      </c>
      <c r="P145" s="11" t="s">
        <v>33</v>
      </c>
      <c r="Q145" s="11" t="s">
        <v>25</v>
      </c>
      <c r="R145" s="11"/>
      <c r="S145" s="11"/>
      <c r="T145" s="11"/>
      <c r="U145" s="11"/>
      <c r="V145" s="11"/>
      <c r="W145" s="45">
        <v>0</v>
      </c>
      <c r="X145" s="45">
        <v>0</v>
      </c>
      <c r="Y145" s="45">
        <v>3</v>
      </c>
      <c r="Z145" s="45"/>
      <c r="AA145" s="184" t="s">
        <v>10</v>
      </c>
      <c r="AB145" s="11" t="s">
        <v>350</v>
      </c>
      <c r="AC145" s="60">
        <f t="shared" si="7"/>
        <v>-0.5</v>
      </c>
      <c r="AD145" s="60">
        <f t="shared" si="8"/>
        <v>0</v>
      </c>
      <c r="AE145" s="61">
        <f t="shared" si="9"/>
        <v>-0.5</v>
      </c>
      <c r="AF145" s="61">
        <f>INDEX($BA$26:BF$44,MATCH(AE145,$AZ$26:$AZ$44,-1),MATCH(D145,$BA$25:$BF$25))</f>
        <v>0</v>
      </c>
      <c r="AG145" s="61">
        <v>1</v>
      </c>
      <c r="AH145" s="61">
        <v>1</v>
      </c>
      <c r="AI145" s="61">
        <v>1</v>
      </c>
      <c r="AJ145" s="61">
        <v>1</v>
      </c>
      <c r="AK145" s="61">
        <v>1</v>
      </c>
      <c r="AL145" s="61">
        <v>0.8</v>
      </c>
      <c r="AM145" s="61">
        <f t="shared" si="10"/>
        <v>44</v>
      </c>
      <c r="AN145" s="62">
        <f t="shared" si="11"/>
        <v>0</v>
      </c>
      <c r="AO145" s="62">
        <f t="shared" si="12"/>
        <v>0</v>
      </c>
      <c r="AP145" s="62">
        <f t="shared" si="13"/>
        <v>0</v>
      </c>
      <c r="AQ145" s="28"/>
      <c r="AR145" s="18"/>
      <c r="AS145" s="18"/>
      <c r="AT145" s="18"/>
      <c r="AU145" s="18"/>
    </row>
    <row r="146" spans="1:47" ht="15" customHeight="1">
      <c r="A146" s="11" t="s">
        <v>38</v>
      </c>
      <c r="B146" s="11">
        <v>2211</v>
      </c>
      <c r="C146" s="11"/>
      <c r="D146" s="49" t="s">
        <v>15</v>
      </c>
      <c r="E146" s="47">
        <v>9</v>
      </c>
      <c r="F146" s="47">
        <v>9</v>
      </c>
      <c r="G146" s="47" t="s">
        <v>15</v>
      </c>
      <c r="H146" s="47">
        <v>6</v>
      </c>
      <c r="I146" s="47">
        <v>5</v>
      </c>
      <c r="J146" s="47">
        <v>8</v>
      </c>
      <c r="K146" s="47" t="s">
        <v>41</v>
      </c>
      <c r="L146" s="48" t="s">
        <v>18</v>
      </c>
      <c r="M146" s="48"/>
      <c r="N146" s="50" t="s">
        <v>19</v>
      </c>
      <c r="O146" s="11" t="s">
        <v>25</v>
      </c>
      <c r="P146" s="11" t="s">
        <v>30</v>
      </c>
      <c r="Q146" s="11"/>
      <c r="R146" s="11"/>
      <c r="S146" s="59"/>
      <c r="T146" s="59"/>
      <c r="U146" s="11" t="s">
        <v>18</v>
      </c>
      <c r="V146" s="11"/>
      <c r="W146" s="45">
        <v>8</v>
      </c>
      <c r="X146" s="45">
        <v>0</v>
      </c>
      <c r="Y146" s="45">
        <v>0</v>
      </c>
      <c r="Z146" s="45"/>
      <c r="AA146" s="184" t="s">
        <v>27</v>
      </c>
      <c r="AB146" s="11" t="s">
        <v>342</v>
      </c>
      <c r="AC146" s="60">
        <f t="shared" si="7"/>
        <v>1</v>
      </c>
      <c r="AD146" s="60">
        <f t="shared" si="8"/>
        <v>3</v>
      </c>
      <c r="AE146" s="61">
        <f t="shared" si="9"/>
        <v>4</v>
      </c>
      <c r="AF146" s="61">
        <f>INDEX($BA$26:BF$44,MATCH(AE146,$AZ$26:$AZ$44,-1),MATCH(D146,$BA$25:$BF$25))</f>
        <v>0.5</v>
      </c>
      <c r="AG146" s="61">
        <v>1</v>
      </c>
      <c r="AH146" s="61">
        <v>1</v>
      </c>
      <c r="AI146" s="61">
        <v>1</v>
      </c>
      <c r="AJ146" s="61">
        <v>1</v>
      </c>
      <c r="AK146" s="61">
        <v>1</v>
      </c>
      <c r="AL146" s="61">
        <v>0.8</v>
      </c>
      <c r="AM146" s="61">
        <f t="shared" si="10"/>
        <v>7500</v>
      </c>
      <c r="AN146" s="62">
        <f t="shared" si="11"/>
        <v>60000000000</v>
      </c>
      <c r="AO146" s="62">
        <f t="shared" si="12"/>
        <v>7</v>
      </c>
      <c r="AP146" s="62">
        <f t="shared" si="13"/>
        <v>56</v>
      </c>
      <c r="AQ146" s="26"/>
      <c r="AR146" s="18"/>
      <c r="AS146" s="18"/>
      <c r="AT146" s="18"/>
      <c r="AU146" s="18"/>
    </row>
    <row r="147" spans="1:47" ht="15" customHeight="1">
      <c r="A147" s="11" t="s">
        <v>181</v>
      </c>
      <c r="B147" s="11">
        <v>118</v>
      </c>
      <c r="C147" s="11"/>
      <c r="D147" s="49" t="s">
        <v>22</v>
      </c>
      <c r="E147" s="47">
        <v>2</v>
      </c>
      <c r="F147" s="47">
        <v>3</v>
      </c>
      <c r="G147" s="47">
        <v>0</v>
      </c>
      <c r="H147" s="47">
        <v>0</v>
      </c>
      <c r="I147" s="47">
        <v>0</v>
      </c>
      <c r="J147" s="47">
        <v>0</v>
      </c>
      <c r="K147" s="47" t="s">
        <v>41</v>
      </c>
      <c r="L147" s="48">
        <v>0</v>
      </c>
      <c r="M147" s="48"/>
      <c r="N147" s="50"/>
      <c r="O147" s="11" t="s">
        <v>10</v>
      </c>
      <c r="P147" s="11" t="s">
        <v>35</v>
      </c>
      <c r="Q147" s="11" t="s">
        <v>33</v>
      </c>
      <c r="R147" s="11" t="s">
        <v>25</v>
      </c>
      <c r="S147" s="11" t="s">
        <v>6</v>
      </c>
      <c r="T147" s="11"/>
      <c r="U147" s="11"/>
      <c r="V147" s="11"/>
      <c r="W147" s="45">
        <v>0</v>
      </c>
      <c r="X147" s="45">
        <v>0</v>
      </c>
      <c r="Y147" s="45">
        <v>2</v>
      </c>
      <c r="Z147" s="45"/>
      <c r="AA147" s="184" t="s">
        <v>10</v>
      </c>
      <c r="AB147" s="11" t="s">
        <v>340</v>
      </c>
      <c r="AC147" s="60">
        <f t="shared" si="7"/>
        <v>-0.5</v>
      </c>
      <c r="AD147" s="60">
        <f t="shared" si="8"/>
        <v>0</v>
      </c>
      <c r="AE147" s="61">
        <f t="shared" si="9"/>
        <v>-0.5</v>
      </c>
      <c r="AF147" s="61">
        <f>INDEX($BA$26:BF$44,MATCH(AE147,$AZ$26:$AZ$44,-1),MATCH(D147,$BA$25:$BF$25))</f>
        <v>0</v>
      </c>
      <c r="AG147" s="61">
        <v>1</v>
      </c>
      <c r="AH147" s="61">
        <v>1</v>
      </c>
      <c r="AI147" s="61">
        <v>1</v>
      </c>
      <c r="AJ147" s="61">
        <v>1</v>
      </c>
      <c r="AK147" s="61">
        <v>0.8</v>
      </c>
      <c r="AL147" s="61">
        <v>0.8</v>
      </c>
      <c r="AM147" s="61">
        <f t="shared" si="10"/>
        <v>35.200000000000003</v>
      </c>
      <c r="AN147" s="62">
        <f t="shared" si="11"/>
        <v>0</v>
      </c>
      <c r="AO147" s="62">
        <f t="shared" si="12"/>
        <v>0</v>
      </c>
      <c r="AP147" s="62">
        <f t="shared" si="13"/>
        <v>0</v>
      </c>
      <c r="AQ147" s="31"/>
      <c r="AR147" s="18"/>
      <c r="AS147" s="18"/>
      <c r="AT147" s="18"/>
      <c r="AU147" s="18"/>
    </row>
    <row r="148" spans="1:47" ht="15" customHeight="1">
      <c r="A148" s="78" t="s">
        <v>128</v>
      </c>
      <c r="B148" s="78">
        <v>2010</v>
      </c>
      <c r="C148" s="78"/>
      <c r="D148" s="79" t="s">
        <v>18</v>
      </c>
      <c r="E148" s="80">
        <v>5</v>
      </c>
      <c r="F148" s="80">
        <v>5</v>
      </c>
      <c r="G148" s="80">
        <v>4</v>
      </c>
      <c r="H148" s="80">
        <v>4</v>
      </c>
      <c r="I148" s="80">
        <v>3</v>
      </c>
      <c r="J148" s="80">
        <v>4</v>
      </c>
      <c r="K148" s="80" t="s">
        <v>41</v>
      </c>
      <c r="L148" s="81">
        <v>9</v>
      </c>
      <c r="M148" s="81"/>
      <c r="N148" s="82"/>
      <c r="O148" s="78" t="s">
        <v>25</v>
      </c>
      <c r="P148" s="78"/>
      <c r="Q148" s="78"/>
      <c r="R148" s="78"/>
      <c r="S148" s="83"/>
      <c r="T148" s="83"/>
      <c r="U148" s="78"/>
      <c r="V148" s="78"/>
      <c r="W148" s="56">
        <v>1</v>
      </c>
      <c r="X148" s="56">
        <v>0</v>
      </c>
      <c r="Y148" s="56">
        <v>2</v>
      </c>
      <c r="Z148" s="56"/>
      <c r="AA148" s="186" t="s">
        <v>52</v>
      </c>
      <c r="AB148" s="78" t="s">
        <v>334</v>
      </c>
      <c r="AC148" s="60">
        <f t="shared" ref="AC148:AC211" si="14">VLOOKUP(L148,$AS$23:$AU$40,3)</f>
        <v>1</v>
      </c>
      <c r="AD148" s="60">
        <f t="shared" ref="AD148:AD211" si="15">VLOOKUP(H148,$AW$23:$AX$36,2)</f>
        <v>2</v>
      </c>
      <c r="AE148" s="61">
        <f t="shared" ref="AE148:AE211" si="16">AC148+AD148</f>
        <v>3</v>
      </c>
      <c r="AF148" s="61">
        <f>INDEX($BA$26:BF$44,MATCH(AE148,$AZ$26:$AZ$44,-1),MATCH(D148,$BA$25:$BF$25))</f>
        <v>0.5</v>
      </c>
      <c r="AG148" s="61">
        <v>1</v>
      </c>
      <c r="AH148" s="61">
        <v>1</v>
      </c>
      <c r="AI148" s="61">
        <v>1</v>
      </c>
      <c r="AJ148" s="61">
        <v>1</v>
      </c>
      <c r="AK148" s="61">
        <v>1</v>
      </c>
      <c r="AL148" s="61">
        <v>0.8</v>
      </c>
      <c r="AM148" s="84">
        <f t="shared" ref="AM148:AM211" si="17">(VLOOKUP(L148,$AS$23:$AV$40,4))*AG148*AH148*AI148*AJ148*AK148*AL148</f>
        <v>2928</v>
      </c>
      <c r="AN148" s="85">
        <f t="shared" ref="AN148:AN211" si="18">AM148*((10^H148)*W148)</f>
        <v>29280000</v>
      </c>
      <c r="AO148" s="85">
        <f t="shared" ref="AO148:AO211" si="19">INDEX($BK$23:$BU$36,MATCH(L148,$BJ$23:$BJ$36),MATCH(H148,$BK$22:$BU$22))</f>
        <v>0</v>
      </c>
      <c r="AP148" s="85">
        <f t="shared" ref="AP148:AP211" si="20">AO148*W148</f>
        <v>0</v>
      </c>
      <c r="AQ148" s="31"/>
      <c r="AR148" s="18"/>
      <c r="AS148" s="18"/>
      <c r="AT148" s="18"/>
      <c r="AU148" s="18"/>
    </row>
    <row r="149" spans="1:47" ht="15" customHeight="1">
      <c r="A149" s="11" t="s">
        <v>261</v>
      </c>
      <c r="B149" s="11">
        <v>1926</v>
      </c>
      <c r="C149" s="11"/>
      <c r="D149" s="49" t="s">
        <v>17</v>
      </c>
      <c r="E149" s="47">
        <v>7</v>
      </c>
      <c r="F149" s="47">
        <v>7</v>
      </c>
      <c r="G149" s="47">
        <v>9</v>
      </c>
      <c r="H149" s="47">
        <v>2</v>
      </c>
      <c r="I149" s="47">
        <v>0</v>
      </c>
      <c r="J149" s="47">
        <v>0</v>
      </c>
      <c r="K149" s="47" t="s">
        <v>41</v>
      </c>
      <c r="L149" s="48">
        <v>5</v>
      </c>
      <c r="M149" s="48"/>
      <c r="N149" s="50"/>
      <c r="O149" s="11" t="s">
        <v>33</v>
      </c>
      <c r="P149" s="11" t="s">
        <v>25</v>
      </c>
      <c r="Q149" s="11"/>
      <c r="R149" s="11"/>
      <c r="S149" s="11"/>
      <c r="T149" s="11"/>
      <c r="U149" s="11"/>
      <c r="V149" s="11"/>
      <c r="W149" s="45">
        <v>4</v>
      </c>
      <c r="X149" s="45">
        <v>0</v>
      </c>
      <c r="Y149" s="45">
        <v>3</v>
      </c>
      <c r="Z149" s="45"/>
      <c r="AA149" s="184" t="s">
        <v>367</v>
      </c>
      <c r="AB149" s="11" t="s">
        <v>346</v>
      </c>
      <c r="AC149" s="60">
        <f t="shared" si="14"/>
        <v>0</v>
      </c>
      <c r="AD149" s="60">
        <f t="shared" si="15"/>
        <v>1</v>
      </c>
      <c r="AE149" s="61">
        <f t="shared" si="16"/>
        <v>1</v>
      </c>
      <c r="AF149" s="61">
        <f>INDEX($BA$26:BF$44,MATCH(AE149,$AZ$26:$AZ$44,-1),MATCH(D149,$BA$25:$BF$25))</f>
        <v>0</v>
      </c>
      <c r="AG149" s="61">
        <v>1</v>
      </c>
      <c r="AH149" s="61">
        <v>1</v>
      </c>
      <c r="AI149" s="61">
        <v>1</v>
      </c>
      <c r="AJ149" s="61">
        <v>0.8</v>
      </c>
      <c r="AK149" s="61">
        <v>1</v>
      </c>
      <c r="AL149" s="61">
        <v>0.8</v>
      </c>
      <c r="AM149" s="61">
        <f t="shared" si="17"/>
        <v>358.40000000000003</v>
      </c>
      <c r="AN149" s="62">
        <f t="shared" si="18"/>
        <v>143360</v>
      </c>
      <c r="AO149" s="62">
        <f t="shared" si="19"/>
        <v>0</v>
      </c>
      <c r="AP149" s="62">
        <f t="shared" si="20"/>
        <v>0</v>
      </c>
      <c r="AQ149" s="24"/>
      <c r="AR149" s="18"/>
      <c r="AS149" s="18"/>
      <c r="AT149" s="18"/>
      <c r="AU149" s="18"/>
    </row>
    <row r="150" spans="1:47" ht="15" customHeight="1">
      <c r="A150" s="78" t="s">
        <v>363</v>
      </c>
      <c r="B150" s="78">
        <v>722</v>
      </c>
      <c r="C150" s="78"/>
      <c r="D150" s="79" t="s">
        <v>22</v>
      </c>
      <c r="E150" s="80">
        <v>5</v>
      </c>
      <c r="F150" s="80">
        <v>5</v>
      </c>
      <c r="G150" s="80">
        <v>3</v>
      </c>
      <c r="H150" s="80">
        <v>0</v>
      </c>
      <c r="I150" s="80">
        <v>0</v>
      </c>
      <c r="J150" s="80">
        <v>0</v>
      </c>
      <c r="K150" s="80" t="s">
        <v>41</v>
      </c>
      <c r="L150" s="81">
        <v>0</v>
      </c>
      <c r="M150" s="81"/>
      <c r="N150" s="82"/>
      <c r="O150" s="78" t="s">
        <v>10</v>
      </c>
      <c r="P150" s="78" t="s">
        <v>33</v>
      </c>
      <c r="Q150" s="78" t="s">
        <v>25</v>
      </c>
      <c r="R150" s="78" t="s">
        <v>6</v>
      </c>
      <c r="S150" s="78"/>
      <c r="T150" s="78"/>
      <c r="U150" s="78"/>
      <c r="V150" s="78"/>
      <c r="W150" s="56">
        <v>0</v>
      </c>
      <c r="X150" s="56">
        <v>3</v>
      </c>
      <c r="Y150" s="56">
        <v>5</v>
      </c>
      <c r="Z150" s="56"/>
      <c r="AA150" s="186" t="s">
        <v>10</v>
      </c>
      <c r="AB150" s="78" t="s">
        <v>344</v>
      </c>
      <c r="AC150" s="60">
        <f t="shared" si="14"/>
        <v>-0.5</v>
      </c>
      <c r="AD150" s="60">
        <f t="shared" si="15"/>
        <v>0</v>
      </c>
      <c r="AE150" s="61">
        <f t="shared" si="16"/>
        <v>-0.5</v>
      </c>
      <c r="AF150" s="61">
        <f>INDEX($BA$26:BF$44,MATCH(AE150,$AZ$26:$AZ$44,-1),MATCH(D150,$BA$25:$BF$25))</f>
        <v>0</v>
      </c>
      <c r="AG150" s="61">
        <v>1</v>
      </c>
      <c r="AH150" s="61">
        <v>1</v>
      </c>
      <c r="AI150" s="61">
        <v>1</v>
      </c>
      <c r="AJ150" s="61">
        <v>1</v>
      </c>
      <c r="AK150" s="61">
        <v>1</v>
      </c>
      <c r="AL150" s="61">
        <v>0.8</v>
      </c>
      <c r="AM150" s="84">
        <f t="shared" si="17"/>
        <v>44</v>
      </c>
      <c r="AN150" s="85">
        <f t="shared" si="18"/>
        <v>0</v>
      </c>
      <c r="AO150" s="85">
        <f t="shared" si="19"/>
        <v>0</v>
      </c>
      <c r="AP150" s="85">
        <f t="shared" si="20"/>
        <v>0</v>
      </c>
      <c r="AQ150" s="31"/>
      <c r="AR150" s="18"/>
      <c r="AS150" s="18"/>
      <c r="AT150" s="18"/>
      <c r="AU150" s="18"/>
    </row>
    <row r="151" spans="1:47" ht="15" customHeight="1">
      <c r="A151" s="11" t="s">
        <v>218</v>
      </c>
      <c r="B151" s="11">
        <v>1021</v>
      </c>
      <c r="C151" s="11"/>
      <c r="D151" s="49" t="s">
        <v>14</v>
      </c>
      <c r="E151" s="47">
        <v>5</v>
      </c>
      <c r="F151" s="47">
        <v>2</v>
      </c>
      <c r="G151" s="47">
        <v>4</v>
      </c>
      <c r="H151" s="47">
        <v>3</v>
      </c>
      <c r="I151" s="47">
        <v>4</v>
      </c>
      <c r="J151" s="47">
        <v>5</v>
      </c>
      <c r="K151" s="47" t="s">
        <v>41</v>
      </c>
      <c r="L151" s="48">
        <v>5</v>
      </c>
      <c r="M151" s="48"/>
      <c r="N151" s="50"/>
      <c r="O151" s="11" t="s">
        <v>33</v>
      </c>
      <c r="P151" s="11" t="s">
        <v>25</v>
      </c>
      <c r="Q151" s="11"/>
      <c r="R151" s="11"/>
      <c r="S151" s="11"/>
      <c r="T151" s="11"/>
      <c r="U151" s="11"/>
      <c r="V151" s="11"/>
      <c r="W151" s="45">
        <v>1</v>
      </c>
      <c r="X151" s="45">
        <v>2</v>
      </c>
      <c r="Y151" s="45">
        <v>4</v>
      </c>
      <c r="Z151" s="45"/>
      <c r="AA151" s="184" t="s">
        <v>54</v>
      </c>
      <c r="AB151" s="11" t="s">
        <v>345</v>
      </c>
      <c r="AC151" s="60">
        <f t="shared" si="14"/>
        <v>0</v>
      </c>
      <c r="AD151" s="60">
        <f t="shared" si="15"/>
        <v>1.5</v>
      </c>
      <c r="AE151" s="61">
        <f t="shared" si="16"/>
        <v>1.5</v>
      </c>
      <c r="AF151" s="61">
        <f>INDEX($BA$26:BF$44,MATCH(AE151,$AZ$26:$AZ$44,-1),MATCH(D151,$BA$25:$BF$25))</f>
        <v>0.5</v>
      </c>
      <c r="AG151" s="61">
        <v>1</v>
      </c>
      <c r="AH151" s="61">
        <v>1</v>
      </c>
      <c r="AI151" s="61">
        <v>1</v>
      </c>
      <c r="AJ151" s="61">
        <v>1</v>
      </c>
      <c r="AK151" s="61">
        <v>1</v>
      </c>
      <c r="AL151" s="61">
        <v>0.8</v>
      </c>
      <c r="AM151" s="61">
        <f t="shared" si="17"/>
        <v>448</v>
      </c>
      <c r="AN151" s="62">
        <f t="shared" si="18"/>
        <v>448000</v>
      </c>
      <c r="AO151" s="62">
        <f t="shared" si="19"/>
        <v>1</v>
      </c>
      <c r="AP151" s="62">
        <f t="shared" si="20"/>
        <v>1</v>
      </c>
      <c r="AQ151" s="31"/>
      <c r="AR151" s="18"/>
      <c r="AS151" s="18"/>
      <c r="AT151" s="18"/>
      <c r="AU151" s="18"/>
    </row>
    <row r="152" spans="1:47" ht="15" customHeight="1">
      <c r="A152" s="11" t="s">
        <v>336</v>
      </c>
      <c r="B152" s="11">
        <v>1424</v>
      </c>
      <c r="C152" s="11"/>
      <c r="D152" s="49" t="s">
        <v>17</v>
      </c>
      <c r="E152" s="47">
        <v>8</v>
      </c>
      <c r="F152" s="47" t="s">
        <v>15</v>
      </c>
      <c r="G152" s="47">
        <v>2</v>
      </c>
      <c r="H152" s="47">
        <v>2</v>
      </c>
      <c r="I152" s="47">
        <v>1</v>
      </c>
      <c r="J152" s="47">
        <v>0</v>
      </c>
      <c r="K152" s="47" t="s">
        <v>41</v>
      </c>
      <c r="L152" s="48">
        <v>8</v>
      </c>
      <c r="M152" s="48"/>
      <c r="N152" s="50"/>
      <c r="O152" s="11" t="s">
        <v>21</v>
      </c>
      <c r="P152" s="11" t="s">
        <v>33</v>
      </c>
      <c r="Q152" s="11" t="s">
        <v>25</v>
      </c>
      <c r="R152" s="11"/>
      <c r="S152" s="11"/>
      <c r="T152" s="11"/>
      <c r="U152" s="11"/>
      <c r="V152" s="11"/>
      <c r="W152" s="45">
        <v>2</v>
      </c>
      <c r="X152" s="45">
        <v>2</v>
      </c>
      <c r="Y152" s="45">
        <v>4</v>
      </c>
      <c r="Z152" s="45"/>
      <c r="AA152" s="184" t="s">
        <v>367</v>
      </c>
      <c r="AB152" s="11" t="s">
        <v>345</v>
      </c>
      <c r="AC152" s="60">
        <f t="shared" si="14"/>
        <v>0.5</v>
      </c>
      <c r="AD152" s="60">
        <f t="shared" si="15"/>
        <v>1</v>
      </c>
      <c r="AE152" s="61">
        <f t="shared" si="16"/>
        <v>1.5</v>
      </c>
      <c r="AF152" s="61">
        <f>INDEX($BA$26:BF$44,MATCH(AE152,$AZ$26:$AZ$44,-1),MATCH(D152,$BA$25:$BF$25))</f>
        <v>0</v>
      </c>
      <c r="AG152" s="61">
        <v>1</v>
      </c>
      <c r="AH152" s="61">
        <v>1</v>
      </c>
      <c r="AI152" s="61">
        <v>1</v>
      </c>
      <c r="AJ152" s="61">
        <v>1</v>
      </c>
      <c r="AK152" s="61">
        <v>0.8</v>
      </c>
      <c r="AL152" s="61">
        <v>0.8</v>
      </c>
      <c r="AM152" s="61">
        <f t="shared" si="17"/>
        <v>1465.6000000000001</v>
      </c>
      <c r="AN152" s="62">
        <f t="shared" si="18"/>
        <v>293120</v>
      </c>
      <c r="AO152" s="62">
        <f t="shared" si="19"/>
        <v>0</v>
      </c>
      <c r="AP152" s="62">
        <f t="shared" si="20"/>
        <v>0</v>
      </c>
      <c r="AR152" s="18"/>
      <c r="AS152" s="18"/>
      <c r="AT152" s="18"/>
      <c r="AU152" s="18"/>
    </row>
    <row r="153" spans="1:47" ht="15" customHeight="1">
      <c r="A153" s="11" t="s">
        <v>311</v>
      </c>
      <c r="B153" s="11">
        <v>2925</v>
      </c>
      <c r="C153" s="11"/>
      <c r="D153" s="49" t="s">
        <v>22</v>
      </c>
      <c r="E153" s="47">
        <v>8</v>
      </c>
      <c r="F153" s="47" t="s">
        <v>14</v>
      </c>
      <c r="G153" s="47">
        <v>3</v>
      </c>
      <c r="H153" s="47">
        <v>1</v>
      </c>
      <c r="I153" s="47">
        <v>1</v>
      </c>
      <c r="J153" s="47">
        <v>0</v>
      </c>
      <c r="K153" s="47" t="s">
        <v>41</v>
      </c>
      <c r="L153" s="48">
        <v>2</v>
      </c>
      <c r="M153" s="48"/>
      <c r="N153" s="50"/>
      <c r="O153" s="11" t="s">
        <v>21</v>
      </c>
      <c r="P153" s="11" t="s">
        <v>33</v>
      </c>
      <c r="Q153" s="11" t="s">
        <v>25</v>
      </c>
      <c r="R153" s="11"/>
      <c r="S153" s="11"/>
      <c r="T153" s="11"/>
      <c r="U153" s="11"/>
      <c r="V153" s="11"/>
      <c r="W153" s="45">
        <v>3</v>
      </c>
      <c r="X153" s="45">
        <v>0</v>
      </c>
      <c r="Y153" s="45">
        <v>3</v>
      </c>
      <c r="Z153" s="45"/>
      <c r="AA153" s="184" t="s">
        <v>367</v>
      </c>
      <c r="AB153" s="11" t="s">
        <v>404</v>
      </c>
      <c r="AC153" s="60">
        <f t="shared" si="14"/>
        <v>-0.5</v>
      </c>
      <c r="AD153" s="60">
        <f t="shared" si="15"/>
        <v>0.5</v>
      </c>
      <c r="AE153" s="61">
        <f t="shared" si="16"/>
        <v>0</v>
      </c>
      <c r="AF153" s="61">
        <f>INDEX($BA$26:BF$44,MATCH(AE153,$AZ$26:$AZ$44,-1),MATCH(D153,$BA$25:$BF$25))</f>
        <v>0</v>
      </c>
      <c r="AG153" s="61">
        <v>1</v>
      </c>
      <c r="AH153" s="61">
        <v>1</v>
      </c>
      <c r="AI153" s="61">
        <v>1</v>
      </c>
      <c r="AJ153" s="61">
        <v>1</v>
      </c>
      <c r="AK153" s="61">
        <v>0.8</v>
      </c>
      <c r="AL153" s="61">
        <v>0.8</v>
      </c>
      <c r="AM153" s="61">
        <f t="shared" si="17"/>
        <v>86.4</v>
      </c>
      <c r="AN153" s="62">
        <f t="shared" si="18"/>
        <v>2592</v>
      </c>
      <c r="AO153" s="62">
        <f t="shared" si="19"/>
        <v>0</v>
      </c>
      <c r="AP153" s="62">
        <f t="shared" si="20"/>
        <v>0</v>
      </c>
      <c r="AQ153" s="24"/>
      <c r="AR153" s="18"/>
      <c r="AS153" s="18"/>
      <c r="AT153" s="18"/>
      <c r="AU153" s="18"/>
    </row>
    <row r="154" spans="1:47" ht="15" customHeight="1">
      <c r="A154" s="11" t="s">
        <v>161</v>
      </c>
      <c r="B154" s="11">
        <v>2805</v>
      </c>
      <c r="C154" s="11"/>
      <c r="D154" s="49" t="s">
        <v>14</v>
      </c>
      <c r="E154" s="47">
        <v>5</v>
      </c>
      <c r="F154" s="47">
        <v>3</v>
      </c>
      <c r="G154" s="47">
        <v>1</v>
      </c>
      <c r="H154" s="47">
        <v>5</v>
      </c>
      <c r="I154" s="47">
        <v>5</v>
      </c>
      <c r="J154" s="47">
        <v>3</v>
      </c>
      <c r="K154" s="47" t="s">
        <v>41</v>
      </c>
      <c r="L154" s="48">
        <v>8</v>
      </c>
      <c r="M154" s="48"/>
      <c r="N154" s="50"/>
      <c r="O154" s="11" t="s">
        <v>25</v>
      </c>
      <c r="P154" s="11" t="s">
        <v>6</v>
      </c>
      <c r="Q154" s="11"/>
      <c r="R154" s="11"/>
      <c r="S154" s="59"/>
      <c r="T154" s="59"/>
      <c r="U154" s="11"/>
      <c r="V154" s="11"/>
      <c r="W154" s="45">
        <v>8</v>
      </c>
      <c r="X154" s="45">
        <v>0</v>
      </c>
      <c r="Y154" s="45">
        <v>2</v>
      </c>
      <c r="Z154" s="45"/>
      <c r="AA154" s="184" t="s">
        <v>52</v>
      </c>
      <c r="AB154" s="11" t="s">
        <v>335</v>
      </c>
      <c r="AC154" s="60">
        <f t="shared" si="14"/>
        <v>0.5</v>
      </c>
      <c r="AD154" s="60">
        <f t="shared" si="15"/>
        <v>2.5</v>
      </c>
      <c r="AE154" s="61">
        <f t="shared" si="16"/>
        <v>3</v>
      </c>
      <c r="AF154" s="61">
        <f>INDEX($BA$26:BF$44,MATCH(AE154,$AZ$26:$AZ$44,-1),MATCH(D154,$BA$25:$BF$25))</f>
        <v>0</v>
      </c>
      <c r="AG154" s="61">
        <v>1</v>
      </c>
      <c r="AH154" s="61">
        <v>1</v>
      </c>
      <c r="AI154" s="61">
        <v>1</v>
      </c>
      <c r="AJ154" s="61">
        <v>1</v>
      </c>
      <c r="AK154" s="61">
        <v>1</v>
      </c>
      <c r="AL154" s="61">
        <v>0.8</v>
      </c>
      <c r="AM154" s="61">
        <f t="shared" si="17"/>
        <v>1832</v>
      </c>
      <c r="AN154" s="62">
        <f t="shared" si="18"/>
        <v>1465600000</v>
      </c>
      <c r="AO154" s="62">
        <f t="shared" si="19"/>
        <v>1</v>
      </c>
      <c r="AP154" s="62">
        <f t="shared" si="20"/>
        <v>8</v>
      </c>
      <c r="AQ154" s="31"/>
    </row>
    <row r="155" spans="1:47" ht="15.75">
      <c r="A155" s="11" t="s">
        <v>338</v>
      </c>
      <c r="B155" s="11">
        <v>3038</v>
      </c>
      <c r="C155" s="11"/>
      <c r="D155" s="49" t="s">
        <v>22</v>
      </c>
      <c r="E155" s="47">
        <v>3</v>
      </c>
      <c r="F155" s="47">
        <v>3</v>
      </c>
      <c r="G155" s="47">
        <v>1</v>
      </c>
      <c r="H155" s="47">
        <v>0</v>
      </c>
      <c r="I155" s="47">
        <v>0</v>
      </c>
      <c r="J155" s="47">
        <v>0</v>
      </c>
      <c r="K155" s="47" t="s">
        <v>41</v>
      </c>
      <c r="L155" s="48">
        <v>0</v>
      </c>
      <c r="M155" s="48"/>
      <c r="N155" s="50"/>
      <c r="O155" s="11" t="s">
        <v>10</v>
      </c>
      <c r="P155" s="11" t="s">
        <v>33</v>
      </c>
      <c r="Q155" s="11" t="s">
        <v>25</v>
      </c>
      <c r="R155" s="11" t="s">
        <v>6</v>
      </c>
      <c r="S155" s="11"/>
      <c r="T155" s="11"/>
      <c r="U155" s="11"/>
      <c r="V155" s="11"/>
      <c r="W155" s="45">
        <v>0</v>
      </c>
      <c r="X155" s="45">
        <v>2</v>
      </c>
      <c r="Y155" s="45">
        <v>3</v>
      </c>
      <c r="Z155" s="45"/>
      <c r="AA155" s="184" t="s">
        <v>10</v>
      </c>
      <c r="AB155" s="11" t="s">
        <v>351</v>
      </c>
      <c r="AC155" s="60">
        <f t="shared" si="14"/>
        <v>-0.5</v>
      </c>
      <c r="AD155" s="60">
        <f t="shared" si="15"/>
        <v>0</v>
      </c>
      <c r="AE155" s="61">
        <f t="shared" si="16"/>
        <v>-0.5</v>
      </c>
      <c r="AF155" s="61">
        <f>INDEX($BA$26:BF$44,MATCH(AE155,$AZ$26:$AZ$44,-1),MATCH(D155,$BA$25:$BF$25))</f>
        <v>0</v>
      </c>
      <c r="AG155" s="61">
        <v>1</v>
      </c>
      <c r="AH155" s="61">
        <v>1</v>
      </c>
      <c r="AI155" s="61">
        <v>1</v>
      </c>
      <c r="AJ155" s="61">
        <v>1</v>
      </c>
      <c r="AK155" s="61">
        <v>1</v>
      </c>
      <c r="AL155" s="61">
        <v>0.8</v>
      </c>
      <c r="AM155" s="61">
        <f t="shared" si="17"/>
        <v>44</v>
      </c>
      <c r="AN155" s="62">
        <f t="shared" si="18"/>
        <v>0</v>
      </c>
      <c r="AO155" s="62">
        <f t="shared" si="19"/>
        <v>0</v>
      </c>
      <c r="AP155" s="62">
        <f t="shared" si="20"/>
        <v>0</v>
      </c>
      <c r="AQ155" s="31"/>
      <c r="AR155" s="18"/>
      <c r="AS155" s="18"/>
      <c r="AT155" s="18"/>
      <c r="AU155" s="18"/>
    </row>
    <row r="156" spans="1:47" ht="15" customHeight="1">
      <c r="A156" s="11" t="s">
        <v>316</v>
      </c>
      <c r="B156" s="11">
        <v>3022</v>
      </c>
      <c r="C156" s="11"/>
      <c r="D156" s="49" t="s">
        <v>22</v>
      </c>
      <c r="E156" s="47">
        <v>1</v>
      </c>
      <c r="F156" s="47">
        <v>0</v>
      </c>
      <c r="G156" s="47">
        <v>0</v>
      </c>
      <c r="H156" s="47">
        <v>0</v>
      </c>
      <c r="I156" s="47">
        <v>0</v>
      </c>
      <c r="J156" s="47">
        <v>0</v>
      </c>
      <c r="K156" s="47" t="s">
        <v>41</v>
      </c>
      <c r="L156" s="48">
        <v>0</v>
      </c>
      <c r="M156" s="48"/>
      <c r="N156" s="50"/>
      <c r="O156" s="11" t="s">
        <v>10</v>
      </c>
      <c r="P156" s="11" t="s">
        <v>33</v>
      </c>
      <c r="Q156" s="11" t="s">
        <v>25</v>
      </c>
      <c r="R156" s="11" t="s">
        <v>34</v>
      </c>
      <c r="S156" s="11"/>
      <c r="T156" s="11"/>
      <c r="U156" s="11"/>
      <c r="V156" s="11"/>
      <c r="W156" s="45">
        <v>3</v>
      </c>
      <c r="X156" s="45">
        <v>0</v>
      </c>
      <c r="Y156" s="45">
        <v>4</v>
      </c>
      <c r="Z156" s="45"/>
      <c r="AA156" s="184" t="s">
        <v>367</v>
      </c>
      <c r="AB156" s="11" t="s">
        <v>404</v>
      </c>
      <c r="AC156" s="60">
        <f t="shared" si="14"/>
        <v>-0.5</v>
      </c>
      <c r="AD156" s="60">
        <f t="shared" si="15"/>
        <v>0</v>
      </c>
      <c r="AE156" s="61">
        <f t="shared" si="16"/>
        <v>-0.5</v>
      </c>
      <c r="AF156" s="61">
        <f>INDEX($BA$26:BF$44,MATCH(AE156,$AZ$26:$AZ$44,-1),MATCH(D156,$BA$25:$BF$25))</f>
        <v>0</v>
      </c>
      <c r="AG156" s="61">
        <v>1</v>
      </c>
      <c r="AH156" s="61">
        <v>1</v>
      </c>
      <c r="AI156" s="61">
        <v>1</v>
      </c>
      <c r="AJ156" s="61">
        <v>1</v>
      </c>
      <c r="AK156" s="61">
        <v>0.8</v>
      </c>
      <c r="AL156" s="61">
        <v>0.8</v>
      </c>
      <c r="AM156" s="61">
        <f t="shared" si="17"/>
        <v>35.200000000000003</v>
      </c>
      <c r="AN156" s="62">
        <f t="shared" si="18"/>
        <v>105.60000000000001</v>
      </c>
      <c r="AO156" s="62">
        <f t="shared" si="19"/>
        <v>0</v>
      </c>
      <c r="AP156" s="62">
        <f t="shared" si="20"/>
        <v>0</v>
      </c>
      <c r="AQ156" s="31"/>
      <c r="AR156" s="19"/>
      <c r="AS156" s="19"/>
      <c r="AT156" s="19"/>
      <c r="AU156" s="19"/>
    </row>
    <row r="157" spans="1:47" ht="15.75">
      <c r="A157" s="11" t="s">
        <v>90</v>
      </c>
      <c r="B157" s="11">
        <v>907</v>
      </c>
      <c r="C157" s="11"/>
      <c r="D157" s="49" t="s">
        <v>17</v>
      </c>
      <c r="E157" s="47">
        <v>7</v>
      </c>
      <c r="F157" s="47" t="s">
        <v>15</v>
      </c>
      <c r="G157" s="47">
        <v>1</v>
      </c>
      <c r="H157" s="47">
        <v>2</v>
      </c>
      <c r="I157" s="47">
        <v>5</v>
      </c>
      <c r="J157" s="47">
        <v>0</v>
      </c>
      <c r="K157" s="47" t="s">
        <v>41</v>
      </c>
      <c r="L157" s="48">
        <v>3</v>
      </c>
      <c r="M157" s="48"/>
      <c r="N157" s="50"/>
      <c r="O157" s="11" t="s">
        <v>21</v>
      </c>
      <c r="P157" s="11" t="s">
        <v>33</v>
      </c>
      <c r="Q157" s="11" t="s">
        <v>25</v>
      </c>
      <c r="R157" s="11"/>
      <c r="S157" s="11"/>
      <c r="T157" s="11"/>
      <c r="U157" s="11"/>
      <c r="V157" s="11"/>
      <c r="W157" s="45">
        <v>3</v>
      </c>
      <c r="X157" s="45">
        <v>0</v>
      </c>
      <c r="Y157" s="45">
        <v>3</v>
      </c>
      <c r="Z157" s="45"/>
      <c r="AA157" s="184" t="s">
        <v>52</v>
      </c>
      <c r="AB157" s="11" t="s">
        <v>333</v>
      </c>
      <c r="AC157" s="60">
        <f t="shared" si="14"/>
        <v>0</v>
      </c>
      <c r="AD157" s="60">
        <f t="shared" si="15"/>
        <v>1</v>
      </c>
      <c r="AE157" s="61">
        <f t="shared" si="16"/>
        <v>1</v>
      </c>
      <c r="AF157" s="61">
        <f>INDEX($BA$26:BF$44,MATCH(AE157,$AZ$26:$AZ$44,-1),MATCH(D157,$BA$25:$BF$25))</f>
        <v>0</v>
      </c>
      <c r="AG157" s="61">
        <v>1</v>
      </c>
      <c r="AH157" s="61">
        <v>1</v>
      </c>
      <c r="AI157" s="61">
        <v>1</v>
      </c>
      <c r="AJ157" s="61">
        <v>1</v>
      </c>
      <c r="AK157" s="61">
        <v>1</v>
      </c>
      <c r="AL157" s="61">
        <v>0.8</v>
      </c>
      <c r="AM157" s="61">
        <f t="shared" si="17"/>
        <v>176</v>
      </c>
      <c r="AN157" s="62">
        <f t="shared" si="18"/>
        <v>52800</v>
      </c>
      <c r="AO157" s="62">
        <f t="shared" si="19"/>
        <v>0</v>
      </c>
      <c r="AP157" s="62">
        <f t="shared" si="20"/>
        <v>0</v>
      </c>
      <c r="AQ157" s="31"/>
      <c r="AR157" s="18"/>
      <c r="AS157" s="18"/>
      <c r="AT157" s="18"/>
      <c r="AU157" s="18"/>
    </row>
    <row r="158" spans="1:47" ht="15.75">
      <c r="A158" s="58" t="s">
        <v>255</v>
      </c>
      <c r="B158" s="58">
        <v>1821</v>
      </c>
      <c r="C158" s="58"/>
      <c r="D158" s="63" t="s">
        <v>17</v>
      </c>
      <c r="E158" s="64">
        <v>6</v>
      </c>
      <c r="F158" s="64">
        <v>6</v>
      </c>
      <c r="G158" s="64">
        <v>5</v>
      </c>
      <c r="H158" s="64">
        <v>6</v>
      </c>
      <c r="I158" s="64">
        <v>3</v>
      </c>
      <c r="J158" s="64">
        <v>1</v>
      </c>
      <c r="K158" s="64" t="s">
        <v>41</v>
      </c>
      <c r="L158" s="65">
        <v>2</v>
      </c>
      <c r="M158" s="65"/>
      <c r="N158" s="66"/>
      <c r="O158" s="58" t="s">
        <v>20</v>
      </c>
      <c r="P158" s="58" t="s">
        <v>25</v>
      </c>
      <c r="Q158" s="58"/>
      <c r="R158" s="58"/>
      <c r="S158" s="70"/>
      <c r="T158" s="70"/>
      <c r="U158" s="58" t="s">
        <v>18</v>
      </c>
      <c r="V158" s="58"/>
      <c r="W158" s="67">
        <v>1</v>
      </c>
      <c r="X158" s="67">
        <v>0</v>
      </c>
      <c r="Y158" s="67">
        <v>3</v>
      </c>
      <c r="Z158" s="67"/>
      <c r="AA158" s="185" t="s">
        <v>55</v>
      </c>
      <c r="AB158" s="58" t="s">
        <v>346</v>
      </c>
      <c r="AC158" s="60">
        <f t="shared" si="14"/>
        <v>-0.5</v>
      </c>
      <c r="AD158" s="60">
        <f t="shared" si="15"/>
        <v>3</v>
      </c>
      <c r="AE158" s="61">
        <f t="shared" si="16"/>
        <v>2.5</v>
      </c>
      <c r="AF158" s="61">
        <f>INDEX($BA$26:BF$44,MATCH(AE158,$AZ$26:$AZ$44,-1),MATCH(D158,$BA$25:$BF$25))</f>
        <v>0</v>
      </c>
      <c r="AG158" s="61">
        <v>1</v>
      </c>
      <c r="AH158" s="61">
        <v>1</v>
      </c>
      <c r="AI158" s="61">
        <v>1</v>
      </c>
      <c r="AJ158" s="61">
        <v>1</v>
      </c>
      <c r="AK158" s="61">
        <v>1</v>
      </c>
      <c r="AL158" s="61">
        <v>0.8</v>
      </c>
      <c r="AM158" s="68">
        <f t="shared" si="17"/>
        <v>108</v>
      </c>
      <c r="AN158" s="69">
        <f t="shared" si="18"/>
        <v>108000000</v>
      </c>
      <c r="AO158" s="69">
        <f t="shared" si="19"/>
        <v>5</v>
      </c>
      <c r="AP158" s="69">
        <f t="shared" si="20"/>
        <v>5</v>
      </c>
      <c r="AQ158" s="31"/>
      <c r="AR158" s="18"/>
      <c r="AS158" s="18"/>
      <c r="AT158" s="18"/>
      <c r="AU158" s="18"/>
    </row>
    <row r="159" spans="1:47" ht="15.75">
      <c r="A159" s="11" t="s">
        <v>86</v>
      </c>
      <c r="B159" s="11">
        <v>806</v>
      </c>
      <c r="C159" s="11"/>
      <c r="D159" s="49" t="s">
        <v>17</v>
      </c>
      <c r="E159" s="47">
        <v>7</v>
      </c>
      <c r="F159" s="47">
        <v>3</v>
      </c>
      <c r="G159" s="47">
        <v>8</v>
      </c>
      <c r="H159" s="47">
        <v>5</v>
      </c>
      <c r="I159" s="47">
        <v>7</v>
      </c>
      <c r="J159" s="47">
        <v>8</v>
      </c>
      <c r="K159" s="47" t="s">
        <v>41</v>
      </c>
      <c r="L159" s="48">
        <v>9</v>
      </c>
      <c r="M159" s="48"/>
      <c r="N159" s="50"/>
      <c r="O159" s="11" t="s">
        <v>25</v>
      </c>
      <c r="P159" s="11"/>
      <c r="Q159" s="11"/>
      <c r="R159" s="11"/>
      <c r="S159" s="59"/>
      <c r="T159" s="59"/>
      <c r="U159" s="11"/>
      <c r="V159" s="11"/>
      <c r="W159" s="45">
        <v>7</v>
      </c>
      <c r="X159" s="45">
        <v>0</v>
      </c>
      <c r="Y159" s="45">
        <v>3</v>
      </c>
      <c r="Z159" s="45"/>
      <c r="AA159" s="184" t="s">
        <v>52</v>
      </c>
      <c r="AB159" s="11" t="s">
        <v>332</v>
      </c>
      <c r="AC159" s="60">
        <f t="shared" si="14"/>
        <v>1</v>
      </c>
      <c r="AD159" s="60">
        <f t="shared" si="15"/>
        <v>2.5</v>
      </c>
      <c r="AE159" s="61">
        <f t="shared" si="16"/>
        <v>3.5</v>
      </c>
      <c r="AF159" s="61">
        <f>INDEX($BA$26:BF$44,MATCH(AE159,$AZ$26:$AZ$44,-1),MATCH(D159,$BA$25:$BF$25))</f>
        <v>-0.5</v>
      </c>
      <c r="AG159" s="61">
        <v>1</v>
      </c>
      <c r="AH159" s="61">
        <v>1</v>
      </c>
      <c r="AI159" s="61">
        <v>1</v>
      </c>
      <c r="AJ159" s="61">
        <v>1</v>
      </c>
      <c r="AK159" s="61">
        <v>0.8</v>
      </c>
      <c r="AL159" s="61">
        <v>0.8</v>
      </c>
      <c r="AM159" s="61">
        <f t="shared" si="17"/>
        <v>2342.4</v>
      </c>
      <c r="AN159" s="62">
        <f t="shared" si="18"/>
        <v>1639680000</v>
      </c>
      <c r="AO159" s="62">
        <f t="shared" si="19"/>
        <v>1</v>
      </c>
      <c r="AP159" s="62">
        <f t="shared" si="20"/>
        <v>7</v>
      </c>
      <c r="AQ159" s="31"/>
      <c r="AR159" s="18"/>
      <c r="AS159" s="18"/>
      <c r="AT159" s="18"/>
      <c r="AU159" s="18"/>
    </row>
    <row r="160" spans="1:47" ht="15.75">
      <c r="A160" s="11" t="s">
        <v>384</v>
      </c>
      <c r="B160" s="11">
        <v>1936</v>
      </c>
      <c r="C160" s="11"/>
      <c r="D160" s="49" t="s">
        <v>22</v>
      </c>
      <c r="E160" s="47">
        <v>8</v>
      </c>
      <c r="F160" s="47" t="s">
        <v>15</v>
      </c>
      <c r="G160" s="47">
        <v>3</v>
      </c>
      <c r="H160" s="47">
        <v>0</v>
      </c>
      <c r="I160" s="47">
        <v>0</v>
      </c>
      <c r="J160" s="47">
        <v>0</v>
      </c>
      <c r="K160" s="47" t="s">
        <v>41</v>
      </c>
      <c r="L160" s="48">
        <v>0</v>
      </c>
      <c r="M160" s="48"/>
      <c r="N160" s="50"/>
      <c r="O160" s="11" t="s">
        <v>10</v>
      </c>
      <c r="P160" s="11" t="s">
        <v>21</v>
      </c>
      <c r="Q160" s="11" t="s">
        <v>33</v>
      </c>
      <c r="R160" s="11" t="s">
        <v>25</v>
      </c>
      <c r="S160" s="11"/>
      <c r="T160" s="11"/>
      <c r="U160" s="11"/>
      <c r="V160" s="11"/>
      <c r="W160" s="45">
        <v>0</v>
      </c>
      <c r="X160" s="45">
        <v>0</v>
      </c>
      <c r="Y160" s="45">
        <v>4</v>
      </c>
      <c r="Z160" s="45"/>
      <c r="AA160" s="184" t="s">
        <v>10</v>
      </c>
      <c r="AB160" s="11" t="s">
        <v>350</v>
      </c>
      <c r="AC160" s="60">
        <f t="shared" si="14"/>
        <v>-0.5</v>
      </c>
      <c r="AD160" s="60">
        <f t="shared" si="15"/>
        <v>0</v>
      </c>
      <c r="AE160" s="61">
        <f t="shared" si="16"/>
        <v>-0.5</v>
      </c>
      <c r="AF160" s="61">
        <f>INDEX($BA$26:BF$44,MATCH(AE160,$AZ$26:$AZ$44,-1),MATCH(D160,$BA$25:$BF$25))</f>
        <v>0</v>
      </c>
      <c r="AG160" s="61">
        <v>1</v>
      </c>
      <c r="AH160" s="61">
        <v>1</v>
      </c>
      <c r="AI160" s="61">
        <v>1</v>
      </c>
      <c r="AJ160" s="61">
        <v>0.8</v>
      </c>
      <c r="AK160" s="61">
        <v>1</v>
      </c>
      <c r="AL160" s="61">
        <v>0.8</v>
      </c>
      <c r="AM160" s="61">
        <f t="shared" si="17"/>
        <v>35.200000000000003</v>
      </c>
      <c r="AN160" s="62">
        <f t="shared" si="18"/>
        <v>0</v>
      </c>
      <c r="AO160" s="62">
        <f t="shared" si="19"/>
        <v>0</v>
      </c>
      <c r="AP160" s="62">
        <f t="shared" si="20"/>
        <v>0</v>
      </c>
      <c r="AQ160" s="31"/>
      <c r="AR160" s="18"/>
      <c r="AS160" s="18"/>
      <c r="AT160" s="18"/>
      <c r="AU160" s="18"/>
    </row>
    <row r="161" spans="1:47" ht="15.75">
      <c r="A161" s="11" t="s">
        <v>321</v>
      </c>
      <c r="B161" s="11">
        <v>3037</v>
      </c>
      <c r="C161" s="11"/>
      <c r="D161" s="49" t="s">
        <v>22</v>
      </c>
      <c r="E161" s="47" t="s">
        <v>15</v>
      </c>
      <c r="F161" s="47" t="s">
        <v>17</v>
      </c>
      <c r="G161" s="47">
        <v>8</v>
      </c>
      <c r="H161" s="47">
        <v>0</v>
      </c>
      <c r="I161" s="47">
        <v>0</v>
      </c>
      <c r="J161" s="47">
        <v>0</v>
      </c>
      <c r="K161" s="47" t="s">
        <v>41</v>
      </c>
      <c r="L161" s="48">
        <v>0</v>
      </c>
      <c r="M161" s="48"/>
      <c r="N161" s="50"/>
      <c r="O161" s="11" t="s">
        <v>10</v>
      </c>
      <c r="P161" s="11" t="s">
        <v>21</v>
      </c>
      <c r="Q161" s="11" t="s">
        <v>33</v>
      </c>
      <c r="R161" s="11" t="s">
        <v>25</v>
      </c>
      <c r="S161" s="11"/>
      <c r="T161" s="11"/>
      <c r="U161" s="11"/>
      <c r="V161" s="11"/>
      <c r="W161" s="45">
        <v>0</v>
      </c>
      <c r="X161" s="45">
        <v>1</v>
      </c>
      <c r="Y161" s="45">
        <v>0</v>
      </c>
      <c r="Z161" s="45"/>
      <c r="AA161" s="184" t="s">
        <v>10</v>
      </c>
      <c r="AB161" s="11" t="s">
        <v>351</v>
      </c>
      <c r="AC161" s="60">
        <f t="shared" si="14"/>
        <v>-0.5</v>
      </c>
      <c r="AD161" s="60">
        <f t="shared" si="15"/>
        <v>0</v>
      </c>
      <c r="AE161" s="61">
        <f t="shared" si="16"/>
        <v>-0.5</v>
      </c>
      <c r="AF161" s="61">
        <f>INDEX($BA$26:BF$44,MATCH(AE161,$AZ$26:$AZ$44,-1),MATCH(D161,$BA$25:$BF$25))</f>
        <v>0</v>
      </c>
      <c r="AG161" s="61">
        <v>1</v>
      </c>
      <c r="AH161" s="61">
        <v>1</v>
      </c>
      <c r="AI161" s="61">
        <v>1</v>
      </c>
      <c r="AJ161" s="61">
        <v>1</v>
      </c>
      <c r="AK161" s="61">
        <v>1</v>
      </c>
      <c r="AL161" s="61">
        <v>0.8</v>
      </c>
      <c r="AM161" s="61">
        <f t="shared" si="17"/>
        <v>44</v>
      </c>
      <c r="AN161" s="62">
        <f t="shared" si="18"/>
        <v>0</v>
      </c>
      <c r="AO161" s="62">
        <f t="shared" si="19"/>
        <v>0</v>
      </c>
      <c r="AP161" s="62">
        <f t="shared" si="20"/>
        <v>0</v>
      </c>
      <c r="AQ161" s="31"/>
      <c r="AR161" s="18"/>
      <c r="AS161" s="18"/>
      <c r="AT161" s="18"/>
      <c r="AU161" s="18"/>
    </row>
    <row r="162" spans="1:47" ht="15" customHeight="1">
      <c r="A162" s="11" t="s">
        <v>153</v>
      </c>
      <c r="B162" s="11">
        <v>2610</v>
      </c>
      <c r="C162" s="11"/>
      <c r="D162" s="49" t="s">
        <v>16</v>
      </c>
      <c r="E162" s="47">
        <v>7</v>
      </c>
      <c r="F162" s="47">
        <v>4</v>
      </c>
      <c r="G162" s="47">
        <v>4</v>
      </c>
      <c r="H162" s="47">
        <v>3</v>
      </c>
      <c r="I162" s="47">
        <v>2</v>
      </c>
      <c r="J162" s="47">
        <v>2</v>
      </c>
      <c r="K162" s="47" t="s">
        <v>41</v>
      </c>
      <c r="L162" s="48">
        <v>2</v>
      </c>
      <c r="M162" s="48"/>
      <c r="N162" s="50"/>
      <c r="O162" s="11" t="s">
        <v>33</v>
      </c>
      <c r="P162" s="11" t="s">
        <v>25</v>
      </c>
      <c r="Q162" s="11"/>
      <c r="R162" s="11"/>
      <c r="S162" s="11"/>
      <c r="T162" s="11"/>
      <c r="U162" s="11"/>
      <c r="V162" s="11"/>
      <c r="W162" s="45">
        <v>1</v>
      </c>
      <c r="X162" s="45">
        <v>0</v>
      </c>
      <c r="Y162" s="45">
        <v>4</v>
      </c>
      <c r="Z162" s="45"/>
      <c r="AA162" s="184" t="s">
        <v>52</v>
      </c>
      <c r="AB162" s="11" t="s">
        <v>335</v>
      </c>
      <c r="AC162" s="60">
        <f t="shared" si="14"/>
        <v>-0.5</v>
      </c>
      <c r="AD162" s="60">
        <f t="shared" si="15"/>
        <v>1.5</v>
      </c>
      <c r="AE162" s="61">
        <f t="shared" si="16"/>
        <v>1</v>
      </c>
      <c r="AF162" s="61">
        <f>INDEX($BA$26:BF$44,MATCH(AE162,$AZ$26:$AZ$44,-1),MATCH(D162,$BA$25:$BF$25))</f>
        <v>0.5</v>
      </c>
      <c r="AG162" s="61">
        <v>1</v>
      </c>
      <c r="AH162" s="61">
        <v>1</v>
      </c>
      <c r="AI162" s="61">
        <v>1</v>
      </c>
      <c r="AJ162" s="61">
        <v>1</v>
      </c>
      <c r="AK162" s="61">
        <v>1</v>
      </c>
      <c r="AL162" s="61">
        <v>0.8</v>
      </c>
      <c r="AM162" s="61">
        <f t="shared" si="17"/>
        <v>108</v>
      </c>
      <c r="AN162" s="62">
        <f t="shared" si="18"/>
        <v>108000</v>
      </c>
      <c r="AO162" s="62">
        <f t="shared" si="19"/>
        <v>0</v>
      </c>
      <c r="AP162" s="62">
        <f t="shared" si="20"/>
        <v>0</v>
      </c>
      <c r="AQ162" s="31"/>
      <c r="AR162" s="18"/>
      <c r="AS162" s="18"/>
      <c r="AT162" s="18"/>
      <c r="AU162" s="18"/>
    </row>
    <row r="163" spans="1:47" ht="15" customHeight="1">
      <c r="A163" s="11" t="s">
        <v>294</v>
      </c>
      <c r="B163" s="11">
        <v>2639</v>
      </c>
      <c r="C163" s="11"/>
      <c r="D163" s="49" t="s">
        <v>22</v>
      </c>
      <c r="E163" s="47" t="s">
        <v>23</v>
      </c>
      <c r="F163" s="47">
        <v>0</v>
      </c>
      <c r="G163" s="47">
        <v>1</v>
      </c>
      <c r="H163" s="47">
        <v>0</v>
      </c>
      <c r="I163" s="47">
        <v>0</v>
      </c>
      <c r="J163" s="47">
        <v>0</v>
      </c>
      <c r="K163" s="47" t="s">
        <v>41</v>
      </c>
      <c r="L163" s="48">
        <v>0</v>
      </c>
      <c r="M163" s="48"/>
      <c r="N163" s="50"/>
      <c r="O163" s="11" t="s">
        <v>10</v>
      </c>
      <c r="P163" s="11" t="s">
        <v>32</v>
      </c>
      <c r="Q163" s="11" t="s">
        <v>33</v>
      </c>
      <c r="R163" s="11" t="s">
        <v>25</v>
      </c>
      <c r="S163" s="11" t="s">
        <v>34</v>
      </c>
      <c r="T163" s="11"/>
      <c r="U163" s="11"/>
      <c r="V163" s="11"/>
      <c r="W163" s="45">
        <v>0</v>
      </c>
      <c r="X163" s="45">
        <v>2</v>
      </c>
      <c r="Y163" s="45">
        <v>4</v>
      </c>
      <c r="Z163" s="45"/>
      <c r="AA163" s="184" t="s">
        <v>10</v>
      </c>
      <c r="AB163" s="11" t="s">
        <v>351</v>
      </c>
      <c r="AC163" s="60">
        <f t="shared" si="14"/>
        <v>-0.5</v>
      </c>
      <c r="AD163" s="60">
        <f t="shared" si="15"/>
        <v>0</v>
      </c>
      <c r="AE163" s="61">
        <f t="shared" si="16"/>
        <v>-0.5</v>
      </c>
      <c r="AF163" s="61">
        <f>INDEX($BA$26:BF$44,MATCH(AE163,$AZ$26:$AZ$44,-1),MATCH(D163,$BA$25:$BF$25))</f>
        <v>0</v>
      </c>
      <c r="AG163" s="61">
        <v>1</v>
      </c>
      <c r="AH163" s="61">
        <v>1</v>
      </c>
      <c r="AI163" s="61">
        <v>1</v>
      </c>
      <c r="AJ163" s="61">
        <v>1</v>
      </c>
      <c r="AK163" s="61">
        <v>0.8</v>
      </c>
      <c r="AL163" s="61">
        <v>0.8</v>
      </c>
      <c r="AM163" s="61">
        <f t="shared" si="17"/>
        <v>35.200000000000003</v>
      </c>
      <c r="AN163" s="62">
        <f t="shared" si="18"/>
        <v>0</v>
      </c>
      <c r="AO163" s="62">
        <f t="shared" si="19"/>
        <v>0</v>
      </c>
      <c r="AP163" s="62">
        <f t="shared" si="20"/>
        <v>0</v>
      </c>
      <c r="AQ163" s="28"/>
      <c r="AR163" s="19"/>
      <c r="AS163" s="19"/>
      <c r="AT163" s="19"/>
      <c r="AU163" s="19"/>
    </row>
    <row r="164" spans="1:47" ht="15" customHeight="1">
      <c r="A164" s="11" t="s">
        <v>364</v>
      </c>
      <c r="B164" s="11">
        <v>831</v>
      </c>
      <c r="C164" s="11"/>
      <c r="D164" s="49" t="s">
        <v>22</v>
      </c>
      <c r="E164" s="47">
        <v>2</v>
      </c>
      <c r="F164" s="47">
        <v>1</v>
      </c>
      <c r="G164" s="47">
        <v>0</v>
      </c>
      <c r="H164" s="47">
        <v>0</v>
      </c>
      <c r="I164" s="47">
        <v>0</v>
      </c>
      <c r="J164" s="47">
        <v>0</v>
      </c>
      <c r="K164" s="47" t="s">
        <v>41</v>
      </c>
      <c r="L164" s="48">
        <v>0</v>
      </c>
      <c r="M164" s="48"/>
      <c r="N164" s="50"/>
      <c r="O164" s="11" t="s">
        <v>10</v>
      </c>
      <c r="P164" s="11" t="s">
        <v>33</v>
      </c>
      <c r="Q164" s="11" t="s">
        <v>25</v>
      </c>
      <c r="R164" s="11"/>
      <c r="S164" s="11"/>
      <c r="T164" s="11"/>
      <c r="U164" s="11"/>
      <c r="V164" s="11"/>
      <c r="W164" s="45">
        <v>0</v>
      </c>
      <c r="X164" s="45">
        <v>2</v>
      </c>
      <c r="Y164" s="45">
        <v>3</v>
      </c>
      <c r="Z164" s="45"/>
      <c r="AA164" s="184" t="s">
        <v>10</v>
      </c>
      <c r="AB164" s="11" t="s">
        <v>348</v>
      </c>
      <c r="AC164" s="60">
        <f t="shared" si="14"/>
        <v>-0.5</v>
      </c>
      <c r="AD164" s="60">
        <f t="shared" si="15"/>
        <v>0</v>
      </c>
      <c r="AE164" s="61">
        <f t="shared" si="16"/>
        <v>-0.5</v>
      </c>
      <c r="AF164" s="61">
        <f>INDEX($BA$26:BF$44,MATCH(AE164,$AZ$26:$AZ$44,-1),MATCH(D164,$BA$25:$BF$25))</f>
        <v>0</v>
      </c>
      <c r="AG164" s="61">
        <v>1</v>
      </c>
      <c r="AH164" s="61">
        <v>1</v>
      </c>
      <c r="AI164" s="61">
        <v>1</v>
      </c>
      <c r="AJ164" s="61">
        <v>1</v>
      </c>
      <c r="AK164" s="61">
        <v>0.8</v>
      </c>
      <c r="AL164" s="61">
        <v>0.8</v>
      </c>
      <c r="AM164" s="61">
        <f t="shared" si="17"/>
        <v>35.200000000000003</v>
      </c>
      <c r="AN164" s="62">
        <f t="shared" si="18"/>
        <v>0</v>
      </c>
      <c r="AO164" s="62">
        <f t="shared" si="19"/>
        <v>0</v>
      </c>
      <c r="AP164" s="62">
        <f t="shared" si="20"/>
        <v>0</v>
      </c>
      <c r="AQ164" s="31"/>
      <c r="AR164" s="18"/>
      <c r="AS164" s="18"/>
      <c r="AT164" s="18"/>
      <c r="AU164" s="18"/>
    </row>
    <row r="165" spans="1:47" ht="15" customHeight="1">
      <c r="A165" s="11" t="s">
        <v>327</v>
      </c>
      <c r="B165" s="11">
        <v>3231</v>
      </c>
      <c r="C165" s="11"/>
      <c r="D165" s="49" t="s">
        <v>22</v>
      </c>
      <c r="E165" s="47">
        <v>2</v>
      </c>
      <c r="F165" s="47">
        <v>4</v>
      </c>
      <c r="G165" s="47">
        <v>5</v>
      </c>
      <c r="H165" s="47">
        <v>0</v>
      </c>
      <c r="I165" s="47">
        <v>0</v>
      </c>
      <c r="J165" s="47">
        <v>0</v>
      </c>
      <c r="K165" s="47" t="s">
        <v>41</v>
      </c>
      <c r="L165" s="48">
        <v>0</v>
      </c>
      <c r="M165" s="48"/>
      <c r="N165" s="50"/>
      <c r="O165" s="11" t="s">
        <v>10</v>
      </c>
      <c r="P165" s="11" t="s">
        <v>33</v>
      </c>
      <c r="Q165" s="11" t="s">
        <v>25</v>
      </c>
      <c r="R165" s="11"/>
      <c r="S165" s="11"/>
      <c r="T165" s="11"/>
      <c r="U165" s="11"/>
      <c r="V165" s="11"/>
      <c r="W165" s="45">
        <v>0</v>
      </c>
      <c r="X165" s="45">
        <v>0</v>
      </c>
      <c r="Y165" s="45">
        <v>0</v>
      </c>
      <c r="Z165" s="45"/>
      <c r="AA165" s="184" t="s">
        <v>10</v>
      </c>
      <c r="AB165" s="11" t="s">
        <v>351</v>
      </c>
      <c r="AC165" s="60">
        <f t="shared" si="14"/>
        <v>-0.5</v>
      </c>
      <c r="AD165" s="60">
        <f t="shared" si="15"/>
        <v>0</v>
      </c>
      <c r="AE165" s="61">
        <f t="shared" si="16"/>
        <v>-0.5</v>
      </c>
      <c r="AF165" s="61">
        <f>INDEX($BA$26:BF$44,MATCH(AE165,$AZ$26:$AZ$44,-1),MATCH(D165,$BA$25:$BF$25))</f>
        <v>0</v>
      </c>
      <c r="AG165" s="61">
        <v>1</v>
      </c>
      <c r="AH165" s="61">
        <v>1</v>
      </c>
      <c r="AI165" s="61">
        <v>1</v>
      </c>
      <c r="AJ165" s="61">
        <v>1</v>
      </c>
      <c r="AK165" s="61">
        <v>0.8</v>
      </c>
      <c r="AL165" s="61">
        <v>0.8</v>
      </c>
      <c r="AM165" s="61">
        <f t="shared" si="17"/>
        <v>35.200000000000003</v>
      </c>
      <c r="AN165" s="62">
        <f t="shared" si="18"/>
        <v>0</v>
      </c>
      <c r="AO165" s="62">
        <f t="shared" si="19"/>
        <v>0</v>
      </c>
      <c r="AP165" s="62">
        <f t="shared" si="20"/>
        <v>0</v>
      </c>
      <c r="AQ165" s="24"/>
      <c r="AR165" s="18"/>
      <c r="AS165" s="18"/>
      <c r="AT165" s="18"/>
      <c r="AU165" s="18"/>
    </row>
    <row r="166" spans="1:47" ht="15" customHeight="1">
      <c r="A166" s="11" t="s">
        <v>173</v>
      </c>
      <c r="B166" s="11">
        <v>3010</v>
      </c>
      <c r="C166" s="11"/>
      <c r="D166" s="49" t="s">
        <v>22</v>
      </c>
      <c r="E166" s="47">
        <v>3</v>
      </c>
      <c r="F166" s="47">
        <v>4</v>
      </c>
      <c r="G166" s="47">
        <v>1</v>
      </c>
      <c r="H166" s="47">
        <v>0</v>
      </c>
      <c r="I166" s="47">
        <v>0</v>
      </c>
      <c r="J166" s="47">
        <v>0</v>
      </c>
      <c r="K166" s="47" t="s">
        <v>41</v>
      </c>
      <c r="L166" s="48">
        <v>0</v>
      </c>
      <c r="M166" s="48"/>
      <c r="N166" s="50"/>
      <c r="O166" s="11" t="s">
        <v>10</v>
      </c>
      <c r="P166" s="11" t="s">
        <v>33</v>
      </c>
      <c r="Q166" s="11" t="s">
        <v>25</v>
      </c>
      <c r="R166" s="11" t="s">
        <v>6</v>
      </c>
      <c r="S166" s="11"/>
      <c r="T166" s="11"/>
      <c r="U166" s="11"/>
      <c r="V166" s="11"/>
      <c r="W166" s="45">
        <v>0</v>
      </c>
      <c r="X166" s="45">
        <v>1</v>
      </c>
      <c r="Y166" s="45">
        <v>5</v>
      </c>
      <c r="Z166" s="45"/>
      <c r="AA166" s="184" t="s">
        <v>10</v>
      </c>
      <c r="AB166" s="11" t="s">
        <v>335</v>
      </c>
      <c r="AC166" s="60">
        <f t="shared" si="14"/>
        <v>-0.5</v>
      </c>
      <c r="AD166" s="60">
        <f t="shared" si="15"/>
        <v>0</v>
      </c>
      <c r="AE166" s="61">
        <f t="shared" si="16"/>
        <v>-0.5</v>
      </c>
      <c r="AF166" s="61">
        <f>INDEX($BA$26:BF$44,MATCH(AE166,$AZ$26:$AZ$44,-1),MATCH(D166,$BA$25:$BF$25))</f>
        <v>0</v>
      </c>
      <c r="AG166" s="61">
        <v>1</v>
      </c>
      <c r="AH166" s="61">
        <v>1</v>
      </c>
      <c r="AI166" s="61">
        <v>1</v>
      </c>
      <c r="AJ166" s="61">
        <v>1</v>
      </c>
      <c r="AK166" s="61">
        <v>0.8</v>
      </c>
      <c r="AL166" s="61">
        <v>0.8</v>
      </c>
      <c r="AM166" s="61">
        <f t="shared" si="17"/>
        <v>35.200000000000003</v>
      </c>
      <c r="AN166" s="62">
        <f t="shared" si="18"/>
        <v>0</v>
      </c>
      <c r="AO166" s="62">
        <f t="shared" si="19"/>
        <v>0</v>
      </c>
      <c r="AP166" s="62">
        <f t="shared" si="20"/>
        <v>0</v>
      </c>
      <c r="AQ166" s="24"/>
      <c r="AR166" s="18"/>
      <c r="AS166" s="18"/>
      <c r="AT166" s="18"/>
      <c r="AU166" s="18"/>
    </row>
    <row r="167" spans="1:47" ht="15.75">
      <c r="A167" s="11" t="s">
        <v>288</v>
      </c>
      <c r="B167" s="11">
        <v>2538</v>
      </c>
      <c r="C167" s="11"/>
      <c r="D167" s="49" t="s">
        <v>22</v>
      </c>
      <c r="E167" s="47">
        <v>3</v>
      </c>
      <c r="F167" s="47">
        <v>3</v>
      </c>
      <c r="G167" s="47">
        <v>3</v>
      </c>
      <c r="H167" s="47">
        <v>0</v>
      </c>
      <c r="I167" s="47">
        <v>0</v>
      </c>
      <c r="J167" s="47">
        <v>0</v>
      </c>
      <c r="K167" s="47" t="s">
        <v>41</v>
      </c>
      <c r="L167" s="48">
        <v>0</v>
      </c>
      <c r="M167" s="48"/>
      <c r="N167" s="50"/>
      <c r="O167" s="11" t="s">
        <v>10</v>
      </c>
      <c r="P167" s="11" t="s">
        <v>33</v>
      </c>
      <c r="Q167" s="11" t="s">
        <v>25</v>
      </c>
      <c r="R167" s="11" t="s">
        <v>6</v>
      </c>
      <c r="S167" s="11"/>
      <c r="T167" s="11"/>
      <c r="U167" s="11"/>
      <c r="V167" s="11"/>
      <c r="W167" s="45">
        <v>0</v>
      </c>
      <c r="X167" s="45">
        <v>0</v>
      </c>
      <c r="Y167" s="45">
        <v>0</v>
      </c>
      <c r="Z167" s="45"/>
      <c r="AA167" s="184" t="s">
        <v>10</v>
      </c>
      <c r="AB167" s="11" t="s">
        <v>351</v>
      </c>
      <c r="AC167" s="60">
        <f t="shared" si="14"/>
        <v>-0.5</v>
      </c>
      <c r="AD167" s="60">
        <f t="shared" si="15"/>
        <v>0</v>
      </c>
      <c r="AE167" s="61">
        <f t="shared" si="16"/>
        <v>-0.5</v>
      </c>
      <c r="AF167" s="61">
        <f>INDEX($BA$26:BF$44,MATCH(AE167,$AZ$26:$AZ$44,-1),MATCH(D167,$BA$25:$BF$25))</f>
        <v>0</v>
      </c>
      <c r="AG167" s="61">
        <v>1</v>
      </c>
      <c r="AH167" s="61">
        <v>1</v>
      </c>
      <c r="AI167" s="61">
        <v>1</v>
      </c>
      <c r="AJ167" s="61">
        <v>1</v>
      </c>
      <c r="AK167" s="61">
        <v>1</v>
      </c>
      <c r="AL167" s="61">
        <v>0.8</v>
      </c>
      <c r="AM167" s="61">
        <f t="shared" si="17"/>
        <v>44</v>
      </c>
      <c r="AN167" s="62">
        <f t="shared" si="18"/>
        <v>0</v>
      </c>
      <c r="AO167" s="62">
        <f t="shared" si="19"/>
        <v>0</v>
      </c>
      <c r="AP167" s="62">
        <f t="shared" si="20"/>
        <v>0</v>
      </c>
      <c r="AQ167" s="24"/>
      <c r="AR167" s="19"/>
      <c r="AS167" s="19"/>
      <c r="AT167" s="19"/>
      <c r="AU167" s="19"/>
    </row>
    <row r="168" spans="1:47" ht="15" customHeight="1">
      <c r="A168" s="11" t="s">
        <v>120</v>
      </c>
      <c r="B168" s="11">
        <v>1810</v>
      </c>
      <c r="C168" s="11"/>
      <c r="D168" s="49" t="s">
        <v>22</v>
      </c>
      <c r="E168" s="47">
        <v>7</v>
      </c>
      <c r="F168" s="47">
        <v>2</v>
      </c>
      <c r="G168" s="47">
        <v>8</v>
      </c>
      <c r="H168" s="47">
        <v>0</v>
      </c>
      <c r="I168" s="47">
        <v>0</v>
      </c>
      <c r="J168" s="47">
        <v>0</v>
      </c>
      <c r="K168" s="47" t="s">
        <v>41</v>
      </c>
      <c r="L168" s="48">
        <v>0</v>
      </c>
      <c r="M168" s="48"/>
      <c r="N168" s="50"/>
      <c r="O168" s="11" t="s">
        <v>10</v>
      </c>
      <c r="P168" s="11" t="s">
        <v>33</v>
      </c>
      <c r="Q168" s="11" t="s">
        <v>25</v>
      </c>
      <c r="R168" s="11"/>
      <c r="S168" s="11"/>
      <c r="T168" s="11"/>
      <c r="U168" s="11"/>
      <c r="V168" s="11"/>
      <c r="W168" s="45">
        <v>0</v>
      </c>
      <c r="X168" s="45">
        <v>2</v>
      </c>
      <c r="Y168" s="45">
        <v>2</v>
      </c>
      <c r="Z168" s="45"/>
      <c r="AA168" s="184" t="s">
        <v>10</v>
      </c>
      <c r="AB168" s="11" t="s">
        <v>334</v>
      </c>
      <c r="AC168" s="60">
        <f t="shared" si="14"/>
        <v>-0.5</v>
      </c>
      <c r="AD168" s="60">
        <f t="shared" si="15"/>
        <v>0</v>
      </c>
      <c r="AE168" s="61">
        <f t="shared" si="16"/>
        <v>-0.5</v>
      </c>
      <c r="AF168" s="61">
        <f>INDEX($BA$26:BF$44,MATCH(AE168,$AZ$26:$AZ$44,-1),MATCH(D168,$BA$25:$BF$25))</f>
        <v>0</v>
      </c>
      <c r="AG168" s="61">
        <v>1</v>
      </c>
      <c r="AH168" s="61">
        <v>1</v>
      </c>
      <c r="AI168" s="61">
        <v>1</v>
      </c>
      <c r="AJ168" s="61">
        <v>1</v>
      </c>
      <c r="AK168" s="61">
        <v>1</v>
      </c>
      <c r="AL168" s="61">
        <v>0.8</v>
      </c>
      <c r="AM168" s="61">
        <f t="shared" si="17"/>
        <v>44</v>
      </c>
      <c r="AN168" s="62">
        <f t="shared" si="18"/>
        <v>0</v>
      </c>
      <c r="AO168" s="62">
        <f t="shared" si="19"/>
        <v>0</v>
      </c>
      <c r="AP168" s="62">
        <f t="shared" si="20"/>
        <v>0</v>
      </c>
      <c r="AQ168" s="31"/>
    </row>
    <row r="169" spans="1:47" ht="15" customHeight="1">
      <c r="A169" s="11" t="s">
        <v>127</v>
      </c>
      <c r="B169" s="11">
        <v>2005</v>
      </c>
      <c r="C169" s="11"/>
      <c r="D169" s="49" t="s">
        <v>16</v>
      </c>
      <c r="E169" s="47">
        <v>7</v>
      </c>
      <c r="F169" s="47">
        <v>9</v>
      </c>
      <c r="G169" s="47">
        <v>5</v>
      </c>
      <c r="H169" s="47">
        <v>5</v>
      </c>
      <c r="I169" s="47">
        <v>5</v>
      </c>
      <c r="J169" s="47">
        <v>1</v>
      </c>
      <c r="K169" s="47" t="s">
        <v>41</v>
      </c>
      <c r="L169" s="48">
        <v>7</v>
      </c>
      <c r="M169" s="48"/>
      <c r="N169" s="50" t="s">
        <v>23</v>
      </c>
      <c r="O169" s="11" t="s">
        <v>20</v>
      </c>
      <c r="P169" s="11" t="s">
        <v>25</v>
      </c>
      <c r="Q169" s="11"/>
      <c r="R169" s="11"/>
      <c r="S169" s="59"/>
      <c r="T169" s="59"/>
      <c r="U169" s="11"/>
      <c r="V169" s="11"/>
      <c r="W169" s="45">
        <v>2</v>
      </c>
      <c r="X169" s="45">
        <v>0</v>
      </c>
      <c r="Y169" s="45">
        <v>4</v>
      </c>
      <c r="Z169" s="45"/>
      <c r="AA169" s="184" t="s">
        <v>52</v>
      </c>
      <c r="AB169" s="11" t="s">
        <v>334</v>
      </c>
      <c r="AC169" s="60">
        <f t="shared" si="14"/>
        <v>0.5</v>
      </c>
      <c r="AD169" s="60">
        <f t="shared" si="15"/>
        <v>2.5</v>
      </c>
      <c r="AE169" s="61">
        <f t="shared" si="16"/>
        <v>3</v>
      </c>
      <c r="AF169" s="61">
        <f>INDEX($BA$26:BF$44,MATCH(AE169,$AZ$26:$AZ$44,-1),MATCH(D169,$BA$25:$BF$25))</f>
        <v>0</v>
      </c>
      <c r="AG169" s="61">
        <v>1</v>
      </c>
      <c r="AH169" s="61">
        <v>1</v>
      </c>
      <c r="AI169" s="61">
        <v>1</v>
      </c>
      <c r="AJ169" s="61">
        <v>1</v>
      </c>
      <c r="AK169" s="61">
        <v>0.8</v>
      </c>
      <c r="AL169" s="61">
        <v>0.8</v>
      </c>
      <c r="AM169" s="61">
        <f t="shared" si="17"/>
        <v>915.2</v>
      </c>
      <c r="AN169" s="62">
        <f t="shared" si="18"/>
        <v>183040000</v>
      </c>
      <c r="AO169" s="62">
        <f t="shared" si="19"/>
        <v>2</v>
      </c>
      <c r="AP169" s="62">
        <f t="shared" si="20"/>
        <v>4</v>
      </c>
      <c r="AQ169" s="24"/>
      <c r="AR169" s="19"/>
      <c r="AS169" s="19"/>
      <c r="AT169" s="19"/>
      <c r="AU169" s="19"/>
    </row>
    <row r="170" spans="1:47" ht="15" customHeight="1">
      <c r="A170" s="11" t="s">
        <v>307</v>
      </c>
      <c r="B170" s="11">
        <v>2826</v>
      </c>
      <c r="C170" s="11"/>
      <c r="D170" s="49" t="s">
        <v>14</v>
      </c>
      <c r="E170" s="47">
        <v>5</v>
      </c>
      <c r="F170" s="47">
        <v>2</v>
      </c>
      <c r="G170" s="47">
        <v>5</v>
      </c>
      <c r="H170" s="47">
        <v>3</v>
      </c>
      <c r="I170" s="47">
        <v>1</v>
      </c>
      <c r="J170" s="47">
        <v>6</v>
      </c>
      <c r="K170" s="47" t="s">
        <v>41</v>
      </c>
      <c r="L170" s="48" t="s">
        <v>15</v>
      </c>
      <c r="M170" s="48"/>
      <c r="N170" s="50" t="s">
        <v>23</v>
      </c>
      <c r="O170" s="11" t="s">
        <v>33</v>
      </c>
      <c r="P170" s="11" t="s">
        <v>25</v>
      </c>
      <c r="Q170" s="11"/>
      <c r="R170" s="11"/>
      <c r="S170" s="11"/>
      <c r="T170" s="11"/>
      <c r="U170" s="11"/>
      <c r="V170" s="11"/>
      <c r="W170" s="45">
        <v>4</v>
      </c>
      <c r="X170" s="45">
        <v>1</v>
      </c>
      <c r="Y170" s="45">
        <v>1</v>
      </c>
      <c r="Z170" s="45"/>
      <c r="AA170" s="184" t="s">
        <v>367</v>
      </c>
      <c r="AB170" s="11" t="s">
        <v>404</v>
      </c>
      <c r="AC170" s="60">
        <f t="shared" si="14"/>
        <v>1</v>
      </c>
      <c r="AD170" s="60">
        <f t="shared" si="15"/>
        <v>1.5</v>
      </c>
      <c r="AE170" s="61">
        <f t="shared" si="16"/>
        <v>2.5</v>
      </c>
      <c r="AF170" s="61">
        <f>INDEX($BA$26:BF$44,MATCH(AE170,$AZ$26:$AZ$44,-1),MATCH(D170,$BA$25:$BF$25))</f>
        <v>0.5</v>
      </c>
      <c r="AG170" s="61">
        <v>1</v>
      </c>
      <c r="AH170" s="61">
        <v>1</v>
      </c>
      <c r="AI170" s="61">
        <v>1</v>
      </c>
      <c r="AJ170" s="61">
        <v>1</v>
      </c>
      <c r="AK170" s="61">
        <v>1</v>
      </c>
      <c r="AL170" s="61">
        <v>0.8</v>
      </c>
      <c r="AM170" s="61">
        <f t="shared" si="17"/>
        <v>4688</v>
      </c>
      <c r="AN170" s="62">
        <f t="shared" si="18"/>
        <v>18752000</v>
      </c>
      <c r="AO170" s="62">
        <f t="shared" si="19"/>
        <v>0</v>
      </c>
      <c r="AP170" s="62">
        <f t="shared" si="20"/>
        <v>0</v>
      </c>
      <c r="AQ170" s="31"/>
      <c r="AR170" s="18"/>
      <c r="AS170" s="18"/>
      <c r="AT170" s="18"/>
      <c r="AU170" s="18"/>
    </row>
    <row r="171" spans="1:47" ht="15" customHeight="1">
      <c r="A171" s="78" t="s">
        <v>144</v>
      </c>
      <c r="B171" s="78">
        <v>2507</v>
      </c>
      <c r="C171" s="78"/>
      <c r="D171" s="79" t="s">
        <v>14</v>
      </c>
      <c r="E171" s="80">
        <v>2</v>
      </c>
      <c r="F171" s="80">
        <v>5</v>
      </c>
      <c r="G171" s="80">
        <v>4</v>
      </c>
      <c r="H171" s="80">
        <v>4</v>
      </c>
      <c r="I171" s="80">
        <v>8</v>
      </c>
      <c r="J171" s="80">
        <v>6</v>
      </c>
      <c r="K171" s="80" t="s">
        <v>41</v>
      </c>
      <c r="L171" s="81">
        <v>9</v>
      </c>
      <c r="M171" s="81"/>
      <c r="N171" s="82" t="s">
        <v>23</v>
      </c>
      <c r="O171" s="78" t="s">
        <v>25</v>
      </c>
      <c r="P171" s="78"/>
      <c r="Q171" s="78"/>
      <c r="R171" s="78"/>
      <c r="S171" s="83"/>
      <c r="T171" s="83"/>
      <c r="U171" s="78"/>
      <c r="V171" s="78"/>
      <c r="W171" s="56">
        <v>1</v>
      </c>
      <c r="X171" s="56">
        <v>2</v>
      </c>
      <c r="Y171" s="56">
        <v>0</v>
      </c>
      <c r="Z171" s="56"/>
      <c r="AA171" s="186" t="s">
        <v>52</v>
      </c>
      <c r="AB171" s="78" t="s">
        <v>335</v>
      </c>
      <c r="AC171" s="60">
        <f t="shared" si="14"/>
        <v>1</v>
      </c>
      <c r="AD171" s="60">
        <f t="shared" si="15"/>
        <v>2</v>
      </c>
      <c r="AE171" s="61">
        <f t="shared" si="16"/>
        <v>3</v>
      </c>
      <c r="AF171" s="61">
        <f>INDEX($BA$26:BF$44,MATCH(AE171,$AZ$26:$AZ$44,-1),MATCH(D171,$BA$25:$BF$25))</f>
        <v>0</v>
      </c>
      <c r="AG171" s="61">
        <v>1</v>
      </c>
      <c r="AH171" s="61">
        <v>1</v>
      </c>
      <c r="AI171" s="61">
        <v>1</v>
      </c>
      <c r="AJ171" s="61">
        <v>1</v>
      </c>
      <c r="AK171" s="61">
        <v>1</v>
      </c>
      <c r="AL171" s="61">
        <v>0.8</v>
      </c>
      <c r="AM171" s="84">
        <f t="shared" si="17"/>
        <v>2928</v>
      </c>
      <c r="AN171" s="85">
        <f t="shared" si="18"/>
        <v>29280000</v>
      </c>
      <c r="AO171" s="85">
        <f t="shared" si="19"/>
        <v>0</v>
      </c>
      <c r="AP171" s="85">
        <f t="shared" si="20"/>
        <v>0</v>
      </c>
      <c r="AQ171" s="31"/>
      <c r="AR171" s="19"/>
      <c r="AS171" s="19"/>
      <c r="AT171" s="19"/>
      <c r="AU171" s="19"/>
    </row>
    <row r="172" spans="1:47" ht="15" customHeight="1">
      <c r="A172" s="78" t="s">
        <v>72</v>
      </c>
      <c r="B172" s="78">
        <v>505</v>
      </c>
      <c r="C172" s="78"/>
      <c r="D172" s="79" t="s">
        <v>14</v>
      </c>
      <c r="E172" s="80">
        <v>1</v>
      </c>
      <c r="F172" s="80">
        <v>5</v>
      </c>
      <c r="G172" s="80">
        <v>0</v>
      </c>
      <c r="H172" s="80">
        <v>2</v>
      </c>
      <c r="I172" s="80">
        <v>0</v>
      </c>
      <c r="J172" s="80">
        <v>2</v>
      </c>
      <c r="K172" s="80" t="s">
        <v>41</v>
      </c>
      <c r="L172" s="81">
        <v>6</v>
      </c>
      <c r="M172" s="81"/>
      <c r="N172" s="82"/>
      <c r="O172" s="78" t="s">
        <v>35</v>
      </c>
      <c r="P172" s="78" t="s">
        <v>33</v>
      </c>
      <c r="Q172" s="78" t="s">
        <v>25</v>
      </c>
      <c r="R172" s="78" t="s">
        <v>6</v>
      </c>
      <c r="S172" s="83"/>
      <c r="T172" s="83"/>
      <c r="U172" s="78"/>
      <c r="V172" s="78"/>
      <c r="W172" s="56">
        <v>4</v>
      </c>
      <c r="X172" s="56">
        <v>0</v>
      </c>
      <c r="Y172" s="56">
        <v>5</v>
      </c>
      <c r="Z172" s="56"/>
      <c r="AA172" s="186" t="s">
        <v>52</v>
      </c>
      <c r="AB172" s="78" t="s">
        <v>332</v>
      </c>
      <c r="AC172" s="60">
        <f t="shared" si="14"/>
        <v>0.5</v>
      </c>
      <c r="AD172" s="60">
        <f t="shared" si="15"/>
        <v>1</v>
      </c>
      <c r="AE172" s="61">
        <f t="shared" si="16"/>
        <v>1.5</v>
      </c>
      <c r="AF172" s="61">
        <f>INDEX($BA$26:BF$44,MATCH(AE172,$AZ$26:$AZ$44,-1),MATCH(D172,$BA$25:$BF$25))</f>
        <v>0.5</v>
      </c>
      <c r="AG172" s="61">
        <v>1</v>
      </c>
      <c r="AH172" s="61">
        <v>1</v>
      </c>
      <c r="AI172" s="61">
        <v>1</v>
      </c>
      <c r="AJ172" s="61">
        <v>1</v>
      </c>
      <c r="AK172" s="61">
        <v>1</v>
      </c>
      <c r="AL172" s="61">
        <v>0.8</v>
      </c>
      <c r="AM172" s="84">
        <f t="shared" si="17"/>
        <v>716</v>
      </c>
      <c r="AN172" s="85">
        <f t="shared" si="18"/>
        <v>286400</v>
      </c>
      <c r="AO172" s="85">
        <f t="shared" si="19"/>
        <v>0</v>
      </c>
      <c r="AP172" s="85">
        <f t="shared" si="20"/>
        <v>0</v>
      </c>
      <c r="AQ172" s="31"/>
      <c r="AR172" s="18"/>
      <c r="AS172" s="18"/>
      <c r="AT172" s="18"/>
      <c r="AU172" s="18"/>
    </row>
    <row r="173" spans="1:47" ht="15" customHeight="1">
      <c r="A173" s="11" t="s">
        <v>191</v>
      </c>
      <c r="B173" s="11">
        <v>435</v>
      </c>
      <c r="C173" s="11"/>
      <c r="D173" s="49" t="s">
        <v>22</v>
      </c>
      <c r="E173" s="47">
        <v>5</v>
      </c>
      <c r="F173" s="47">
        <v>2</v>
      </c>
      <c r="G173" s="47">
        <v>7</v>
      </c>
      <c r="H173" s="47">
        <v>0</v>
      </c>
      <c r="I173" s="47">
        <v>0</v>
      </c>
      <c r="J173" s="47">
        <v>0</v>
      </c>
      <c r="K173" s="47" t="s">
        <v>41</v>
      </c>
      <c r="L173" s="48">
        <v>0</v>
      </c>
      <c r="M173" s="48"/>
      <c r="N173" s="50"/>
      <c r="O173" s="11" t="s">
        <v>10</v>
      </c>
      <c r="P173" s="11" t="s">
        <v>33</v>
      </c>
      <c r="Q173" s="11" t="s">
        <v>25</v>
      </c>
      <c r="R173" s="11"/>
      <c r="S173" s="11"/>
      <c r="T173" s="11"/>
      <c r="U173" s="11"/>
      <c r="V173" s="11"/>
      <c r="W173" s="45">
        <v>0</v>
      </c>
      <c r="X173" s="45">
        <v>0</v>
      </c>
      <c r="Y173" s="45">
        <v>0</v>
      </c>
      <c r="Z173" s="45"/>
      <c r="AA173" s="184" t="s">
        <v>10</v>
      </c>
      <c r="AB173" s="11" t="s">
        <v>348</v>
      </c>
      <c r="AC173" s="60">
        <f t="shared" si="14"/>
        <v>-0.5</v>
      </c>
      <c r="AD173" s="60">
        <f t="shared" si="15"/>
        <v>0</v>
      </c>
      <c r="AE173" s="61">
        <f t="shared" si="16"/>
        <v>-0.5</v>
      </c>
      <c r="AF173" s="61">
        <f>INDEX($BA$26:BF$44,MATCH(AE173,$AZ$26:$AZ$44,-1),MATCH(D173,$BA$25:$BF$25))</f>
        <v>0</v>
      </c>
      <c r="AG173" s="61">
        <v>1</v>
      </c>
      <c r="AH173" s="61">
        <v>1</v>
      </c>
      <c r="AI173" s="61">
        <v>1</v>
      </c>
      <c r="AJ173" s="61">
        <v>1</v>
      </c>
      <c r="AK173" s="61">
        <v>1</v>
      </c>
      <c r="AL173" s="61">
        <v>0.8</v>
      </c>
      <c r="AM173" s="61">
        <f t="shared" si="17"/>
        <v>44</v>
      </c>
      <c r="AN173" s="62">
        <f t="shared" si="18"/>
        <v>0</v>
      </c>
      <c r="AO173" s="62">
        <f t="shared" si="19"/>
        <v>0</v>
      </c>
      <c r="AP173" s="62">
        <f t="shared" si="20"/>
        <v>0</v>
      </c>
      <c r="AQ173" s="28"/>
      <c r="AR173" s="18"/>
      <c r="AS173" s="18"/>
      <c r="AT173" s="18"/>
      <c r="AU173" s="18"/>
    </row>
    <row r="174" spans="1:47" ht="15.75">
      <c r="A174" s="11" t="s">
        <v>172</v>
      </c>
      <c r="B174" s="11">
        <v>3006</v>
      </c>
      <c r="C174" s="11"/>
      <c r="D174" s="49" t="s">
        <v>17</v>
      </c>
      <c r="E174" s="47">
        <v>4</v>
      </c>
      <c r="F174" s="47">
        <v>4</v>
      </c>
      <c r="G174" s="47">
        <v>5</v>
      </c>
      <c r="H174" s="47">
        <v>3</v>
      </c>
      <c r="I174" s="47">
        <v>6</v>
      </c>
      <c r="J174" s="47">
        <v>5</v>
      </c>
      <c r="K174" s="47" t="s">
        <v>41</v>
      </c>
      <c r="L174" s="48">
        <v>4</v>
      </c>
      <c r="M174" s="48"/>
      <c r="N174" s="50"/>
      <c r="O174" s="11" t="s">
        <v>33</v>
      </c>
      <c r="P174" s="11" t="s">
        <v>25</v>
      </c>
      <c r="Q174" s="11"/>
      <c r="R174" s="11"/>
      <c r="S174" s="59"/>
      <c r="T174" s="59"/>
      <c r="U174" s="11"/>
      <c r="V174" s="11"/>
      <c r="W174" s="45">
        <v>1</v>
      </c>
      <c r="X174" s="45">
        <v>0</v>
      </c>
      <c r="Y174" s="45">
        <v>3</v>
      </c>
      <c r="Z174" s="45"/>
      <c r="AA174" s="184" t="s">
        <v>52</v>
      </c>
      <c r="AB174" s="11" t="s">
        <v>335</v>
      </c>
      <c r="AC174" s="60">
        <f t="shared" si="14"/>
        <v>0</v>
      </c>
      <c r="AD174" s="60">
        <f t="shared" si="15"/>
        <v>1.5</v>
      </c>
      <c r="AE174" s="61">
        <f t="shared" si="16"/>
        <v>1.5</v>
      </c>
      <c r="AF174" s="61">
        <f>INDEX($BA$26:BF$44,MATCH(AE174,$AZ$26:$AZ$44,-1),MATCH(D174,$BA$25:$BF$25))</f>
        <v>0</v>
      </c>
      <c r="AG174" s="61">
        <v>1</v>
      </c>
      <c r="AH174" s="61">
        <v>1</v>
      </c>
      <c r="AI174" s="61">
        <v>1</v>
      </c>
      <c r="AJ174" s="61">
        <v>0.8</v>
      </c>
      <c r="AK174" s="61">
        <v>0.8</v>
      </c>
      <c r="AL174" s="61">
        <v>0.8</v>
      </c>
      <c r="AM174" s="61">
        <f t="shared" si="17"/>
        <v>179.20000000000002</v>
      </c>
      <c r="AN174" s="62">
        <f t="shared" si="18"/>
        <v>179200.00000000003</v>
      </c>
      <c r="AO174" s="62">
        <f t="shared" si="19"/>
        <v>0</v>
      </c>
      <c r="AP174" s="62">
        <f t="shared" si="20"/>
        <v>0</v>
      </c>
      <c r="AQ174" s="31"/>
      <c r="AR174" s="18"/>
      <c r="AS174" s="18"/>
      <c r="AT174" s="18"/>
      <c r="AU174" s="18"/>
    </row>
    <row r="175" spans="1:47" ht="15" customHeight="1">
      <c r="A175" s="11" t="s">
        <v>394</v>
      </c>
      <c r="B175" s="11">
        <v>2334</v>
      </c>
      <c r="C175" s="11"/>
      <c r="D175" s="49" t="s">
        <v>22</v>
      </c>
      <c r="E175" s="47" t="s">
        <v>15</v>
      </c>
      <c r="F175" s="47" t="s">
        <v>18</v>
      </c>
      <c r="G175" s="47">
        <v>7</v>
      </c>
      <c r="H175" s="47">
        <v>0</v>
      </c>
      <c r="I175" s="47">
        <v>0</v>
      </c>
      <c r="J175" s="47">
        <v>0</v>
      </c>
      <c r="K175" s="47" t="s">
        <v>41</v>
      </c>
      <c r="L175" s="48">
        <v>0</v>
      </c>
      <c r="M175" s="48"/>
      <c r="N175" s="50"/>
      <c r="O175" s="11" t="s">
        <v>10</v>
      </c>
      <c r="P175" s="11" t="s">
        <v>21</v>
      </c>
      <c r="Q175" s="11" t="s">
        <v>33</v>
      </c>
      <c r="R175" s="11" t="s">
        <v>25</v>
      </c>
      <c r="S175" s="11"/>
      <c r="T175" s="11"/>
      <c r="U175" s="11"/>
      <c r="V175" s="11"/>
      <c r="W175" s="45">
        <v>0</v>
      </c>
      <c r="X175" s="45">
        <v>0</v>
      </c>
      <c r="Y175" s="45">
        <v>0</v>
      </c>
      <c r="Z175" s="45"/>
      <c r="AA175" s="184" t="s">
        <v>10</v>
      </c>
      <c r="AB175" s="11" t="s">
        <v>350</v>
      </c>
      <c r="AC175" s="60">
        <f t="shared" si="14"/>
        <v>-0.5</v>
      </c>
      <c r="AD175" s="60">
        <f t="shared" si="15"/>
        <v>0</v>
      </c>
      <c r="AE175" s="61">
        <f t="shared" si="16"/>
        <v>-0.5</v>
      </c>
      <c r="AF175" s="61">
        <f>INDEX($BA$26:BF$44,MATCH(AE175,$AZ$26:$AZ$44,-1),MATCH(D175,$BA$25:$BF$25))</f>
        <v>0</v>
      </c>
      <c r="AG175" s="61">
        <v>1</v>
      </c>
      <c r="AH175" s="61">
        <v>1</v>
      </c>
      <c r="AI175" s="61">
        <v>1</v>
      </c>
      <c r="AJ175" s="61">
        <v>1</v>
      </c>
      <c r="AK175" s="61">
        <v>0.8</v>
      </c>
      <c r="AL175" s="61">
        <v>0.8</v>
      </c>
      <c r="AM175" s="61">
        <f t="shared" si="17"/>
        <v>35.200000000000003</v>
      </c>
      <c r="AN175" s="62">
        <f t="shared" si="18"/>
        <v>0</v>
      </c>
      <c r="AO175" s="62">
        <f t="shared" si="19"/>
        <v>0</v>
      </c>
      <c r="AP175" s="62">
        <f t="shared" si="20"/>
        <v>0</v>
      </c>
      <c r="AQ175" s="28"/>
      <c r="AR175" s="18"/>
      <c r="AS175" s="18"/>
      <c r="AT175" s="18"/>
      <c r="AU175" s="18"/>
    </row>
    <row r="176" spans="1:47" ht="15" customHeight="1">
      <c r="A176" s="58" t="s">
        <v>49</v>
      </c>
      <c r="B176" s="58">
        <v>905</v>
      </c>
      <c r="C176" s="58"/>
      <c r="D176" s="63" t="s">
        <v>17</v>
      </c>
      <c r="E176" s="64">
        <v>8</v>
      </c>
      <c r="F176" s="64">
        <v>8</v>
      </c>
      <c r="G176" s="64">
        <v>6</v>
      </c>
      <c r="H176" s="64">
        <v>0</v>
      </c>
      <c r="I176" s="64">
        <v>0</v>
      </c>
      <c r="J176" s="64">
        <v>1</v>
      </c>
      <c r="K176" s="64" t="s">
        <v>41</v>
      </c>
      <c r="L176" s="65">
        <v>3</v>
      </c>
      <c r="M176" s="65"/>
      <c r="N176" s="66"/>
      <c r="O176" s="58" t="s">
        <v>33</v>
      </c>
      <c r="P176" s="58" t="s">
        <v>25</v>
      </c>
      <c r="Q176" s="58"/>
      <c r="R176" s="58"/>
      <c r="S176" s="58"/>
      <c r="T176" s="58"/>
      <c r="U176" s="58"/>
      <c r="V176" s="58"/>
      <c r="W176" s="67">
        <v>5</v>
      </c>
      <c r="X176" s="67">
        <v>0</v>
      </c>
      <c r="Y176" s="67">
        <v>4</v>
      </c>
      <c r="Z176" s="67"/>
      <c r="AA176" s="185" t="s">
        <v>52</v>
      </c>
      <c r="AB176" s="58" t="s">
        <v>333</v>
      </c>
      <c r="AC176" s="60">
        <f t="shared" si="14"/>
        <v>0</v>
      </c>
      <c r="AD176" s="60">
        <f t="shared" si="15"/>
        <v>0</v>
      </c>
      <c r="AE176" s="61">
        <f t="shared" si="16"/>
        <v>0</v>
      </c>
      <c r="AF176" s="61">
        <f>INDEX($BA$26:BF$44,MATCH(AE176,$AZ$26:$AZ$44,-1),MATCH(D176,$BA$25:$BF$25))</f>
        <v>0.5</v>
      </c>
      <c r="AG176" s="61">
        <v>1.6</v>
      </c>
      <c r="AH176" s="61">
        <v>1</v>
      </c>
      <c r="AI176" s="61">
        <v>1</v>
      </c>
      <c r="AJ176" s="61">
        <v>1</v>
      </c>
      <c r="AK176" s="61">
        <v>1</v>
      </c>
      <c r="AL176" s="61">
        <v>0.8</v>
      </c>
      <c r="AM176" s="68">
        <f t="shared" si="17"/>
        <v>281.60000000000002</v>
      </c>
      <c r="AN176" s="69">
        <f t="shared" si="18"/>
        <v>1408</v>
      </c>
      <c r="AO176" s="69">
        <f t="shared" si="19"/>
        <v>0</v>
      </c>
      <c r="AP176" s="69">
        <f t="shared" si="20"/>
        <v>0</v>
      </c>
      <c r="AQ176" s="31"/>
      <c r="AR176" s="21"/>
      <c r="AS176" s="21"/>
      <c r="AT176" s="21"/>
      <c r="AU176" s="21"/>
    </row>
    <row r="177" spans="1:47" ht="15" customHeight="1">
      <c r="A177" s="11" t="s">
        <v>369</v>
      </c>
      <c r="B177" s="11">
        <v>1134</v>
      </c>
      <c r="C177" s="11"/>
      <c r="D177" s="49" t="s">
        <v>22</v>
      </c>
      <c r="E177" s="47" t="s">
        <v>23</v>
      </c>
      <c r="F177" s="47">
        <v>0</v>
      </c>
      <c r="G177" s="47">
        <v>0</v>
      </c>
      <c r="H177" s="47">
        <v>0</v>
      </c>
      <c r="I177" s="47">
        <v>0</v>
      </c>
      <c r="J177" s="47">
        <v>0</v>
      </c>
      <c r="K177" s="47" t="s">
        <v>41</v>
      </c>
      <c r="L177" s="48">
        <v>0</v>
      </c>
      <c r="M177" s="48"/>
      <c r="N177" s="50"/>
      <c r="O177" s="11" t="s">
        <v>10</v>
      </c>
      <c r="P177" s="11" t="s">
        <v>33</v>
      </c>
      <c r="Q177" s="11" t="s">
        <v>25</v>
      </c>
      <c r="R177" s="11" t="s">
        <v>34</v>
      </c>
      <c r="S177" s="11"/>
      <c r="T177" s="11"/>
      <c r="U177" s="11"/>
      <c r="V177" s="11"/>
      <c r="W177" s="45">
        <v>0</v>
      </c>
      <c r="X177" s="45">
        <v>0</v>
      </c>
      <c r="Y177" s="45">
        <v>5</v>
      </c>
      <c r="Z177" s="45"/>
      <c r="AA177" s="184" t="s">
        <v>10</v>
      </c>
      <c r="AB177" s="11" t="s">
        <v>349</v>
      </c>
      <c r="AC177" s="60">
        <f t="shared" si="14"/>
        <v>-0.5</v>
      </c>
      <c r="AD177" s="60">
        <f t="shared" si="15"/>
        <v>0</v>
      </c>
      <c r="AE177" s="61">
        <f t="shared" si="16"/>
        <v>-0.5</v>
      </c>
      <c r="AF177" s="61">
        <f>INDEX($BA$26:BF$44,MATCH(AE177,$AZ$26:$AZ$44,-1),MATCH(D177,$BA$25:$BF$25))</f>
        <v>0</v>
      </c>
      <c r="AG177" s="61">
        <v>1</v>
      </c>
      <c r="AH177" s="61">
        <v>1</v>
      </c>
      <c r="AI177" s="61">
        <v>1</v>
      </c>
      <c r="AJ177" s="61">
        <v>1</v>
      </c>
      <c r="AK177" s="61">
        <v>1</v>
      </c>
      <c r="AL177" s="61">
        <v>0.8</v>
      </c>
      <c r="AM177" s="61">
        <f t="shared" si="17"/>
        <v>44</v>
      </c>
      <c r="AN177" s="62">
        <f t="shared" si="18"/>
        <v>0</v>
      </c>
      <c r="AO177" s="62">
        <f t="shared" si="19"/>
        <v>0</v>
      </c>
      <c r="AP177" s="62">
        <f t="shared" si="20"/>
        <v>0</v>
      </c>
      <c r="AQ177" s="31"/>
      <c r="AR177" s="18"/>
      <c r="AS177" s="18"/>
      <c r="AT177" s="18"/>
      <c r="AU177" s="18"/>
    </row>
    <row r="178" spans="1:47" ht="15" customHeight="1">
      <c r="A178" s="58" t="s">
        <v>326</v>
      </c>
      <c r="B178" s="58">
        <v>3136</v>
      </c>
      <c r="C178" s="58"/>
      <c r="D178" s="63" t="s">
        <v>22</v>
      </c>
      <c r="E178" s="64">
        <v>7</v>
      </c>
      <c r="F178" s="64">
        <v>5</v>
      </c>
      <c r="G178" s="64">
        <v>9</v>
      </c>
      <c r="H178" s="64">
        <v>0</v>
      </c>
      <c r="I178" s="64">
        <v>0</v>
      </c>
      <c r="J178" s="64">
        <v>0</v>
      </c>
      <c r="K178" s="64" t="s">
        <v>41</v>
      </c>
      <c r="L178" s="65">
        <v>0</v>
      </c>
      <c r="M178" s="65"/>
      <c r="N178" s="66"/>
      <c r="O178" s="58" t="s">
        <v>10</v>
      </c>
      <c r="P178" s="58" t="s">
        <v>33</v>
      </c>
      <c r="Q178" s="58" t="s">
        <v>25</v>
      </c>
      <c r="R178" s="58"/>
      <c r="S178" s="58"/>
      <c r="T178" s="58"/>
      <c r="U178" s="58"/>
      <c r="V178" s="58"/>
      <c r="W178" s="67">
        <v>0</v>
      </c>
      <c r="X178" s="67">
        <v>0</v>
      </c>
      <c r="Y178" s="67">
        <v>3</v>
      </c>
      <c r="Z178" s="67"/>
      <c r="AA178" s="185" t="s">
        <v>10</v>
      </c>
      <c r="AB178" s="58" t="s">
        <v>351</v>
      </c>
      <c r="AC178" s="60">
        <f t="shared" si="14"/>
        <v>-0.5</v>
      </c>
      <c r="AD178" s="60">
        <f t="shared" si="15"/>
        <v>0</v>
      </c>
      <c r="AE178" s="61">
        <f t="shared" si="16"/>
        <v>-0.5</v>
      </c>
      <c r="AF178" s="61">
        <f>INDEX($BA$26:BF$44,MATCH(AE178,$AZ$26:$AZ$44,-1),MATCH(D178,$BA$25:$BF$25))</f>
        <v>0</v>
      </c>
      <c r="AG178" s="61">
        <v>1</v>
      </c>
      <c r="AH178" s="61">
        <v>1</v>
      </c>
      <c r="AI178" s="61">
        <v>1</v>
      </c>
      <c r="AJ178" s="61">
        <v>1</v>
      </c>
      <c r="AK178" s="61">
        <v>0.8</v>
      </c>
      <c r="AL178" s="61">
        <v>0.8</v>
      </c>
      <c r="AM178" s="68">
        <f t="shared" si="17"/>
        <v>35.200000000000003</v>
      </c>
      <c r="AN178" s="69">
        <f t="shared" si="18"/>
        <v>0</v>
      </c>
      <c r="AO178" s="69">
        <f t="shared" si="19"/>
        <v>0</v>
      </c>
      <c r="AP178" s="69">
        <f t="shared" si="20"/>
        <v>0</v>
      </c>
      <c r="AQ178" s="31"/>
      <c r="AR178" s="19"/>
      <c r="AS178" s="19"/>
      <c r="AT178" s="19"/>
      <c r="AU178" s="19"/>
    </row>
    <row r="179" spans="1:47" ht="15.75">
      <c r="A179" s="58" t="s">
        <v>124</v>
      </c>
      <c r="B179" s="58">
        <v>2002</v>
      </c>
      <c r="C179" s="58"/>
      <c r="D179" s="63" t="s">
        <v>16</v>
      </c>
      <c r="E179" s="64">
        <v>4</v>
      </c>
      <c r="F179" s="64">
        <v>6</v>
      </c>
      <c r="G179" s="64">
        <v>3</v>
      </c>
      <c r="H179" s="64">
        <v>2</v>
      </c>
      <c r="I179" s="64">
        <v>3</v>
      </c>
      <c r="J179" s="64">
        <v>1</v>
      </c>
      <c r="K179" s="64" t="s">
        <v>41</v>
      </c>
      <c r="L179" s="65">
        <v>9</v>
      </c>
      <c r="M179" s="65"/>
      <c r="N179" s="66"/>
      <c r="O179" s="58" t="s">
        <v>33</v>
      </c>
      <c r="P179" s="58" t="s">
        <v>25</v>
      </c>
      <c r="Q179" s="58"/>
      <c r="R179" s="58"/>
      <c r="S179" s="58"/>
      <c r="T179" s="58"/>
      <c r="U179" s="58"/>
      <c r="V179" s="58"/>
      <c r="W179" s="67">
        <v>2</v>
      </c>
      <c r="X179" s="67">
        <v>0</v>
      </c>
      <c r="Y179" s="67">
        <v>3</v>
      </c>
      <c r="Z179" s="67"/>
      <c r="AA179" s="185" t="s">
        <v>52</v>
      </c>
      <c r="AB179" s="58" t="s">
        <v>334</v>
      </c>
      <c r="AC179" s="60">
        <f t="shared" si="14"/>
        <v>1</v>
      </c>
      <c r="AD179" s="60">
        <f t="shared" si="15"/>
        <v>1</v>
      </c>
      <c r="AE179" s="61">
        <f t="shared" si="16"/>
        <v>2</v>
      </c>
      <c r="AF179" s="61">
        <f>INDEX($BA$26:BF$44,MATCH(AE179,$AZ$26:$AZ$44,-1),MATCH(D179,$BA$25:$BF$25))</f>
        <v>0</v>
      </c>
      <c r="AG179" s="61">
        <v>1</v>
      </c>
      <c r="AH179" s="61">
        <v>1</v>
      </c>
      <c r="AI179" s="61">
        <v>1</v>
      </c>
      <c r="AJ179" s="61">
        <v>1</v>
      </c>
      <c r="AK179" s="61">
        <v>0.8</v>
      </c>
      <c r="AL179" s="61">
        <v>0.8</v>
      </c>
      <c r="AM179" s="68">
        <f t="shared" si="17"/>
        <v>2342.4</v>
      </c>
      <c r="AN179" s="69">
        <f t="shared" si="18"/>
        <v>468480</v>
      </c>
      <c r="AO179" s="69">
        <f t="shared" si="19"/>
        <v>0</v>
      </c>
      <c r="AP179" s="69">
        <f t="shared" si="20"/>
        <v>0</v>
      </c>
      <c r="AQ179" s="31"/>
      <c r="AR179" s="18"/>
      <c r="AS179" s="18"/>
      <c r="AT179" s="18"/>
      <c r="AU179" s="18"/>
    </row>
    <row r="180" spans="1:47" ht="15.75">
      <c r="A180" s="11" t="s">
        <v>298</v>
      </c>
      <c r="B180" s="11">
        <v>2725</v>
      </c>
      <c r="C180" s="11"/>
      <c r="D180" s="49" t="s">
        <v>17</v>
      </c>
      <c r="E180" s="47">
        <v>4</v>
      </c>
      <c r="F180" s="47">
        <v>7</v>
      </c>
      <c r="G180" s="47">
        <v>4</v>
      </c>
      <c r="H180" s="47">
        <v>3</v>
      </c>
      <c r="I180" s="47">
        <v>0</v>
      </c>
      <c r="J180" s="47">
        <v>0</v>
      </c>
      <c r="K180" s="47" t="s">
        <v>41</v>
      </c>
      <c r="L180" s="48">
        <v>0</v>
      </c>
      <c r="M180" s="48"/>
      <c r="N180" s="50"/>
      <c r="O180" s="11" t="s">
        <v>33</v>
      </c>
      <c r="P180" s="11" t="s">
        <v>25</v>
      </c>
      <c r="Q180" s="11"/>
      <c r="R180" s="11"/>
      <c r="S180" s="11"/>
      <c r="T180" s="11"/>
      <c r="U180" s="11"/>
      <c r="V180" s="11"/>
      <c r="W180" s="45">
        <v>2</v>
      </c>
      <c r="X180" s="45">
        <v>2</v>
      </c>
      <c r="Y180" s="45">
        <v>4</v>
      </c>
      <c r="Z180" s="45"/>
      <c r="AA180" s="184" t="s">
        <v>367</v>
      </c>
      <c r="AB180" s="11" t="s">
        <v>404</v>
      </c>
      <c r="AC180" s="60">
        <f t="shared" si="14"/>
        <v>-0.5</v>
      </c>
      <c r="AD180" s="60">
        <f t="shared" si="15"/>
        <v>1.5</v>
      </c>
      <c r="AE180" s="61">
        <f t="shared" si="16"/>
        <v>1</v>
      </c>
      <c r="AF180" s="61">
        <f>INDEX($BA$26:BF$44,MATCH(AE180,$AZ$26:$AZ$44,-1),MATCH(D180,$BA$25:$BF$25))</f>
        <v>0</v>
      </c>
      <c r="AG180" s="61">
        <v>1</v>
      </c>
      <c r="AH180" s="61">
        <v>1</v>
      </c>
      <c r="AI180" s="61">
        <v>1</v>
      </c>
      <c r="AJ180" s="61">
        <v>1</v>
      </c>
      <c r="AK180" s="61">
        <v>0.8</v>
      </c>
      <c r="AL180" s="61">
        <v>0.8</v>
      </c>
      <c r="AM180" s="61">
        <f t="shared" si="17"/>
        <v>35.200000000000003</v>
      </c>
      <c r="AN180" s="62">
        <f t="shared" si="18"/>
        <v>70400</v>
      </c>
      <c r="AO180" s="62">
        <f t="shared" si="19"/>
        <v>0</v>
      </c>
      <c r="AP180" s="62">
        <f t="shared" si="20"/>
        <v>0</v>
      </c>
      <c r="AQ180" s="31"/>
      <c r="AR180" s="18"/>
      <c r="AS180" s="18"/>
      <c r="AT180" s="18"/>
      <c r="AU180" s="18"/>
    </row>
    <row r="181" spans="1:47" ht="15.75">
      <c r="A181" s="11" t="s">
        <v>381</v>
      </c>
      <c r="B181" s="11">
        <v>1802</v>
      </c>
      <c r="C181" s="11"/>
      <c r="D181" s="49" t="s">
        <v>18</v>
      </c>
      <c r="E181" s="47">
        <v>4</v>
      </c>
      <c r="F181" s="47">
        <v>2</v>
      </c>
      <c r="G181" s="47">
        <v>3</v>
      </c>
      <c r="H181" s="47">
        <v>4</v>
      </c>
      <c r="I181" s="47">
        <v>3</v>
      </c>
      <c r="J181" s="47">
        <v>6</v>
      </c>
      <c r="K181" s="47" t="s">
        <v>41</v>
      </c>
      <c r="L181" s="48">
        <v>9</v>
      </c>
      <c r="M181" s="48"/>
      <c r="N181" s="50"/>
      <c r="O181" s="11" t="s">
        <v>25</v>
      </c>
      <c r="P181" s="11" t="s">
        <v>6</v>
      </c>
      <c r="Q181" s="11"/>
      <c r="R181" s="11"/>
      <c r="S181" s="11"/>
      <c r="T181" s="11"/>
      <c r="U181" s="11"/>
      <c r="V181" s="11"/>
      <c r="W181" s="45">
        <v>4</v>
      </c>
      <c r="X181" s="45">
        <v>1</v>
      </c>
      <c r="Y181" s="45">
        <v>4</v>
      </c>
      <c r="Z181" s="45"/>
      <c r="AA181" s="184" t="s">
        <v>52</v>
      </c>
      <c r="AB181" s="11" t="s">
        <v>334</v>
      </c>
      <c r="AC181" s="60">
        <f t="shared" si="14"/>
        <v>1</v>
      </c>
      <c r="AD181" s="60">
        <f t="shared" si="15"/>
        <v>2</v>
      </c>
      <c r="AE181" s="61">
        <f t="shared" si="16"/>
        <v>3</v>
      </c>
      <c r="AF181" s="61">
        <f>INDEX($BA$26:BF$44,MATCH(AE181,$AZ$26:$AZ$44,-1),MATCH(D181,$BA$25:$BF$25))</f>
        <v>0.5</v>
      </c>
      <c r="AG181" s="61">
        <v>1</v>
      </c>
      <c r="AH181" s="61">
        <v>1</v>
      </c>
      <c r="AI181" s="61">
        <v>1</v>
      </c>
      <c r="AJ181" s="61">
        <v>1</v>
      </c>
      <c r="AK181" s="61">
        <v>1</v>
      </c>
      <c r="AL181" s="61">
        <v>0.8</v>
      </c>
      <c r="AM181" s="61">
        <f t="shared" si="17"/>
        <v>2928</v>
      </c>
      <c r="AN181" s="62">
        <f t="shared" si="18"/>
        <v>117120000</v>
      </c>
      <c r="AO181" s="62">
        <f t="shared" si="19"/>
        <v>0</v>
      </c>
      <c r="AP181" s="62">
        <f t="shared" si="20"/>
        <v>0</v>
      </c>
      <c r="AQ181" s="31"/>
      <c r="AR181" s="18"/>
      <c r="AS181" s="18"/>
      <c r="AT181" s="18"/>
      <c r="AU181" s="18"/>
    </row>
    <row r="182" spans="1:47" ht="15.75">
      <c r="A182" s="11" t="s">
        <v>109</v>
      </c>
      <c r="B182" s="11">
        <v>1601</v>
      </c>
      <c r="C182" s="11"/>
      <c r="D182" s="49" t="s">
        <v>22</v>
      </c>
      <c r="E182" s="47">
        <v>8</v>
      </c>
      <c r="F182" s="47" t="s">
        <v>18</v>
      </c>
      <c r="G182" s="47">
        <v>5</v>
      </c>
      <c r="H182" s="47">
        <v>0</v>
      </c>
      <c r="I182" s="47">
        <v>0</v>
      </c>
      <c r="J182" s="47">
        <v>0</v>
      </c>
      <c r="K182" s="47" t="s">
        <v>41</v>
      </c>
      <c r="L182" s="48">
        <v>8</v>
      </c>
      <c r="M182" s="48"/>
      <c r="N182" s="50"/>
      <c r="O182" s="11" t="s">
        <v>10</v>
      </c>
      <c r="P182" s="11" t="s">
        <v>21</v>
      </c>
      <c r="Q182" s="11" t="s">
        <v>33</v>
      </c>
      <c r="R182" s="11" t="s">
        <v>25</v>
      </c>
      <c r="S182" s="11"/>
      <c r="T182" s="11"/>
      <c r="U182" s="11"/>
      <c r="V182" s="11"/>
      <c r="W182" s="45">
        <v>0</v>
      </c>
      <c r="X182" s="45">
        <v>0</v>
      </c>
      <c r="Y182" s="45">
        <v>0</v>
      </c>
      <c r="Z182" s="45"/>
      <c r="AA182" s="184" t="s">
        <v>10</v>
      </c>
      <c r="AB182" s="11" t="s">
        <v>333</v>
      </c>
      <c r="AC182" s="60">
        <f t="shared" si="14"/>
        <v>0.5</v>
      </c>
      <c r="AD182" s="60">
        <f t="shared" si="15"/>
        <v>0</v>
      </c>
      <c r="AE182" s="61">
        <f t="shared" si="16"/>
        <v>0.5</v>
      </c>
      <c r="AF182" s="61">
        <f>INDEX($BA$26:BF$44,MATCH(AE182,$AZ$26:$AZ$44,-1),MATCH(D182,$BA$25:$BF$25))</f>
        <v>0</v>
      </c>
      <c r="AG182" s="61">
        <v>1</v>
      </c>
      <c r="AH182" s="61">
        <v>1</v>
      </c>
      <c r="AI182" s="61">
        <v>1</v>
      </c>
      <c r="AJ182" s="61">
        <v>1</v>
      </c>
      <c r="AK182" s="61">
        <v>1</v>
      </c>
      <c r="AL182" s="61">
        <v>0.8</v>
      </c>
      <c r="AM182" s="61">
        <f t="shared" si="17"/>
        <v>1832</v>
      </c>
      <c r="AN182" s="62">
        <f t="shared" si="18"/>
        <v>0</v>
      </c>
      <c r="AO182" s="62">
        <f t="shared" si="19"/>
        <v>0</v>
      </c>
      <c r="AP182" s="62">
        <f t="shared" si="20"/>
        <v>0</v>
      </c>
      <c r="AQ182" s="31"/>
      <c r="AR182" s="21"/>
      <c r="AS182" s="21"/>
      <c r="AT182" s="21"/>
      <c r="AU182" s="21"/>
    </row>
    <row r="183" spans="1:47" ht="15.75">
      <c r="A183" s="11" t="s">
        <v>203</v>
      </c>
      <c r="B183" s="11">
        <v>730</v>
      </c>
      <c r="C183" s="11"/>
      <c r="D183" s="49" t="s">
        <v>22</v>
      </c>
      <c r="E183" s="47">
        <v>3</v>
      </c>
      <c r="F183" s="47">
        <v>4</v>
      </c>
      <c r="G183" s="47">
        <v>3</v>
      </c>
      <c r="H183" s="47">
        <v>0</v>
      </c>
      <c r="I183" s="47">
        <v>0</v>
      </c>
      <c r="J183" s="47">
        <v>0</v>
      </c>
      <c r="K183" s="47" t="s">
        <v>41</v>
      </c>
      <c r="L183" s="48">
        <v>0</v>
      </c>
      <c r="M183" s="48"/>
      <c r="N183" s="50"/>
      <c r="O183" s="11" t="s">
        <v>10</v>
      </c>
      <c r="P183" s="11" t="s">
        <v>33</v>
      </c>
      <c r="Q183" s="11" t="s">
        <v>25</v>
      </c>
      <c r="R183" s="11" t="s">
        <v>6</v>
      </c>
      <c r="S183" s="11"/>
      <c r="T183" s="11"/>
      <c r="U183" s="11"/>
      <c r="V183" s="11"/>
      <c r="W183" s="45">
        <v>0</v>
      </c>
      <c r="X183" s="45">
        <v>0</v>
      </c>
      <c r="Y183" s="45">
        <v>3</v>
      </c>
      <c r="Z183" s="45"/>
      <c r="AA183" s="184" t="s">
        <v>10</v>
      </c>
      <c r="AB183" s="11" t="s">
        <v>344</v>
      </c>
      <c r="AC183" s="60">
        <f t="shared" si="14"/>
        <v>-0.5</v>
      </c>
      <c r="AD183" s="60">
        <f t="shared" si="15"/>
        <v>0</v>
      </c>
      <c r="AE183" s="61">
        <f t="shared" si="16"/>
        <v>-0.5</v>
      </c>
      <c r="AF183" s="61">
        <f>INDEX($BA$26:BF$44,MATCH(AE183,$AZ$26:$AZ$44,-1),MATCH(D183,$BA$25:$BF$25))</f>
        <v>0</v>
      </c>
      <c r="AG183" s="61">
        <v>1</v>
      </c>
      <c r="AH183" s="61">
        <v>1</v>
      </c>
      <c r="AI183" s="61">
        <v>1</v>
      </c>
      <c r="AJ183" s="61">
        <v>1</v>
      </c>
      <c r="AK183" s="61">
        <v>0.8</v>
      </c>
      <c r="AL183" s="61">
        <v>0.8</v>
      </c>
      <c r="AM183" s="61">
        <f t="shared" si="17"/>
        <v>35.200000000000003</v>
      </c>
      <c r="AN183" s="62">
        <f t="shared" si="18"/>
        <v>0</v>
      </c>
      <c r="AO183" s="62">
        <f t="shared" si="19"/>
        <v>0</v>
      </c>
      <c r="AP183" s="62">
        <f t="shared" si="20"/>
        <v>0</v>
      </c>
      <c r="AQ183" s="31"/>
      <c r="AR183" s="18"/>
      <c r="AS183" s="18"/>
      <c r="AT183" s="18"/>
      <c r="AU183" s="18"/>
    </row>
    <row r="184" spans="1:47" ht="15.75">
      <c r="A184" s="58" t="s">
        <v>87</v>
      </c>
      <c r="B184" s="58">
        <v>807</v>
      </c>
      <c r="C184" s="58"/>
      <c r="D184" s="63" t="s">
        <v>15</v>
      </c>
      <c r="E184" s="64">
        <v>6</v>
      </c>
      <c r="F184" s="64">
        <v>6</v>
      </c>
      <c r="G184" s="64" t="s">
        <v>15</v>
      </c>
      <c r="H184" s="64">
        <v>6</v>
      </c>
      <c r="I184" s="64">
        <v>7</v>
      </c>
      <c r="J184" s="64">
        <v>9</v>
      </c>
      <c r="K184" s="64" t="s">
        <v>41</v>
      </c>
      <c r="L184" s="65" t="s">
        <v>15</v>
      </c>
      <c r="M184" s="65"/>
      <c r="N184" s="66"/>
      <c r="O184" s="58" t="s">
        <v>25</v>
      </c>
      <c r="P184" s="58" t="s">
        <v>28</v>
      </c>
      <c r="Q184" s="58" t="s">
        <v>30</v>
      </c>
      <c r="R184" s="58"/>
      <c r="S184" s="58"/>
      <c r="T184" s="58"/>
      <c r="U184" s="58" t="s">
        <v>18</v>
      </c>
      <c r="V184" s="58"/>
      <c r="W184" s="67">
        <v>5</v>
      </c>
      <c r="X184" s="67">
        <v>1</v>
      </c>
      <c r="Y184" s="67">
        <v>4</v>
      </c>
      <c r="Z184" s="67"/>
      <c r="AA184" s="185" t="s">
        <v>52</v>
      </c>
      <c r="AB184" s="58" t="s">
        <v>332</v>
      </c>
      <c r="AC184" s="60">
        <f t="shared" si="14"/>
        <v>1</v>
      </c>
      <c r="AD184" s="60">
        <f t="shared" si="15"/>
        <v>3</v>
      </c>
      <c r="AE184" s="61">
        <f t="shared" si="16"/>
        <v>4</v>
      </c>
      <c r="AF184" s="61">
        <f>INDEX($BA$26:BF$44,MATCH(AE184,$AZ$26:$AZ$44,-1),MATCH(D184,$BA$25:$BF$25))</f>
        <v>0.5</v>
      </c>
      <c r="AG184" s="61">
        <v>1.6</v>
      </c>
      <c r="AH184" s="61">
        <v>1</v>
      </c>
      <c r="AI184" s="61">
        <v>1.2</v>
      </c>
      <c r="AJ184" s="61">
        <v>1</v>
      </c>
      <c r="AK184" s="61">
        <v>1</v>
      </c>
      <c r="AL184" s="61">
        <v>0.8</v>
      </c>
      <c r="AM184" s="68">
        <f t="shared" si="17"/>
        <v>9000.9599999999991</v>
      </c>
      <c r="AN184" s="69">
        <f t="shared" si="18"/>
        <v>45004799999.999992</v>
      </c>
      <c r="AO184" s="69">
        <f t="shared" si="19"/>
        <v>10</v>
      </c>
      <c r="AP184" s="69">
        <f t="shared" si="20"/>
        <v>50</v>
      </c>
      <c r="AQ184" s="24"/>
      <c r="AR184" s="19"/>
      <c r="AS184" s="19"/>
      <c r="AT184" s="19"/>
      <c r="AU184" s="19"/>
    </row>
    <row r="185" spans="1:47" ht="15.75">
      <c r="A185" s="11" t="s">
        <v>139</v>
      </c>
      <c r="B185" s="11">
        <v>2305</v>
      </c>
      <c r="C185" s="11"/>
      <c r="D185" s="49" t="s">
        <v>22</v>
      </c>
      <c r="E185" s="47">
        <v>5</v>
      </c>
      <c r="F185" s="47">
        <v>3</v>
      </c>
      <c r="G185" s="47">
        <v>8</v>
      </c>
      <c r="H185" s="47">
        <v>2</v>
      </c>
      <c r="I185" s="47">
        <v>0</v>
      </c>
      <c r="J185" s="47">
        <v>2</v>
      </c>
      <c r="K185" s="47" t="s">
        <v>41</v>
      </c>
      <c r="L185" s="48">
        <v>3</v>
      </c>
      <c r="M185" s="48"/>
      <c r="N185" s="50"/>
      <c r="O185" s="11" t="s">
        <v>33</v>
      </c>
      <c r="P185" s="11" t="s">
        <v>25</v>
      </c>
      <c r="Q185" s="11"/>
      <c r="R185" s="11"/>
      <c r="S185" s="11"/>
      <c r="T185" s="11"/>
      <c r="U185" s="11"/>
      <c r="V185" s="11"/>
      <c r="W185" s="45">
        <v>1</v>
      </c>
      <c r="X185" s="45">
        <v>1</v>
      </c>
      <c r="Y185" s="45">
        <v>2</v>
      </c>
      <c r="Z185" s="45"/>
      <c r="AA185" s="184" t="s">
        <v>52</v>
      </c>
      <c r="AB185" s="11" t="s">
        <v>350</v>
      </c>
      <c r="AC185" s="60">
        <f t="shared" si="14"/>
        <v>0</v>
      </c>
      <c r="AD185" s="60">
        <f t="shared" si="15"/>
        <v>1</v>
      </c>
      <c r="AE185" s="61">
        <f t="shared" si="16"/>
        <v>1</v>
      </c>
      <c r="AF185" s="61">
        <f>INDEX($BA$26:BF$44,MATCH(AE185,$AZ$26:$AZ$44,-1),MATCH(D185,$BA$25:$BF$25))</f>
        <v>0</v>
      </c>
      <c r="AG185" s="61">
        <v>1</v>
      </c>
      <c r="AH185" s="61">
        <v>1</v>
      </c>
      <c r="AI185" s="61">
        <v>1</v>
      </c>
      <c r="AJ185" s="61">
        <v>1</v>
      </c>
      <c r="AK185" s="61">
        <v>1</v>
      </c>
      <c r="AL185" s="61">
        <v>0.8</v>
      </c>
      <c r="AM185" s="61">
        <f t="shared" si="17"/>
        <v>176</v>
      </c>
      <c r="AN185" s="62">
        <f t="shared" si="18"/>
        <v>17600</v>
      </c>
      <c r="AO185" s="62">
        <f t="shared" si="19"/>
        <v>0</v>
      </c>
      <c r="AP185" s="62">
        <f t="shared" si="20"/>
        <v>0</v>
      </c>
      <c r="AQ185" s="31"/>
      <c r="AR185" s="18"/>
      <c r="AS185" s="18"/>
      <c r="AT185" s="18"/>
      <c r="AU185" s="18"/>
    </row>
    <row r="186" spans="1:47" ht="15" customHeight="1">
      <c r="A186" s="58" t="s">
        <v>309</v>
      </c>
      <c r="B186" s="58">
        <v>2833</v>
      </c>
      <c r="C186" s="58"/>
      <c r="D186" s="63" t="s">
        <v>22</v>
      </c>
      <c r="E186" s="64">
        <v>7</v>
      </c>
      <c r="F186" s="64">
        <v>6</v>
      </c>
      <c r="G186" s="64">
        <v>5</v>
      </c>
      <c r="H186" s="64">
        <v>0</v>
      </c>
      <c r="I186" s="64">
        <v>0</v>
      </c>
      <c r="J186" s="64">
        <v>0</v>
      </c>
      <c r="K186" s="64" t="s">
        <v>41</v>
      </c>
      <c r="L186" s="65">
        <v>0</v>
      </c>
      <c r="M186" s="65"/>
      <c r="N186" s="66"/>
      <c r="O186" s="58" t="s">
        <v>10</v>
      </c>
      <c r="P186" s="58" t="s">
        <v>33</v>
      </c>
      <c r="Q186" s="58" t="s">
        <v>25</v>
      </c>
      <c r="R186" s="58"/>
      <c r="S186" s="58"/>
      <c r="T186" s="58"/>
      <c r="U186" s="58"/>
      <c r="V186" s="58"/>
      <c r="W186" s="67">
        <v>0</v>
      </c>
      <c r="X186" s="67">
        <v>1</v>
      </c>
      <c r="Y186" s="67">
        <v>3</v>
      </c>
      <c r="Z186" s="67"/>
      <c r="AA186" s="185" t="s">
        <v>10</v>
      </c>
      <c r="AB186" s="58" t="s">
        <v>351</v>
      </c>
      <c r="AC186" s="60">
        <f t="shared" si="14"/>
        <v>-0.5</v>
      </c>
      <c r="AD186" s="60">
        <f t="shared" si="15"/>
        <v>0</v>
      </c>
      <c r="AE186" s="61">
        <f t="shared" si="16"/>
        <v>-0.5</v>
      </c>
      <c r="AF186" s="61">
        <f>INDEX($BA$26:BF$44,MATCH(AE186,$AZ$26:$AZ$44,-1),MATCH(D186,$BA$25:$BF$25))</f>
        <v>0</v>
      </c>
      <c r="AG186" s="61">
        <v>1</v>
      </c>
      <c r="AH186" s="61">
        <v>1</v>
      </c>
      <c r="AI186" s="61">
        <v>1</v>
      </c>
      <c r="AJ186" s="61">
        <v>1</v>
      </c>
      <c r="AK186" s="61">
        <v>1</v>
      </c>
      <c r="AL186" s="61">
        <v>0.8</v>
      </c>
      <c r="AM186" s="68">
        <f t="shared" si="17"/>
        <v>44</v>
      </c>
      <c r="AN186" s="69">
        <f t="shared" si="18"/>
        <v>0</v>
      </c>
      <c r="AO186" s="69">
        <f t="shared" si="19"/>
        <v>0</v>
      </c>
      <c r="AP186" s="69">
        <f t="shared" si="20"/>
        <v>0</v>
      </c>
      <c r="AQ186" s="28"/>
      <c r="AR186" s="18"/>
      <c r="AS186" s="18"/>
      <c r="AT186" s="18"/>
      <c r="AU186" s="18"/>
    </row>
    <row r="187" spans="1:47" ht="15" customHeight="1">
      <c r="A187" s="58" t="s">
        <v>371</v>
      </c>
      <c r="B187" s="58">
        <v>1331</v>
      </c>
      <c r="C187" s="58"/>
      <c r="D187" s="63" t="s">
        <v>22</v>
      </c>
      <c r="E187" s="64">
        <v>5</v>
      </c>
      <c r="F187" s="64">
        <v>8</v>
      </c>
      <c r="G187" s="64">
        <v>3</v>
      </c>
      <c r="H187" s="64">
        <v>0</v>
      </c>
      <c r="I187" s="64">
        <v>0</v>
      </c>
      <c r="J187" s="64">
        <v>0</v>
      </c>
      <c r="K187" s="64" t="s">
        <v>41</v>
      </c>
      <c r="L187" s="65">
        <v>0</v>
      </c>
      <c r="M187" s="65"/>
      <c r="N187" s="66"/>
      <c r="O187" s="58" t="s">
        <v>10</v>
      </c>
      <c r="P187" s="58" t="s">
        <v>33</v>
      </c>
      <c r="Q187" s="58" t="s">
        <v>25</v>
      </c>
      <c r="R187" s="58"/>
      <c r="S187" s="58"/>
      <c r="T187" s="58"/>
      <c r="U187" s="58"/>
      <c r="V187" s="58"/>
      <c r="W187" s="67">
        <v>0</v>
      </c>
      <c r="X187" s="67">
        <v>0</v>
      </c>
      <c r="Y187" s="67">
        <v>3</v>
      </c>
      <c r="Z187" s="67"/>
      <c r="AA187" s="185" t="s">
        <v>10</v>
      </c>
      <c r="AB187" s="58" t="s">
        <v>349</v>
      </c>
      <c r="AC187" s="60">
        <f t="shared" si="14"/>
        <v>-0.5</v>
      </c>
      <c r="AD187" s="60">
        <f t="shared" si="15"/>
        <v>0</v>
      </c>
      <c r="AE187" s="61">
        <f t="shared" si="16"/>
        <v>-0.5</v>
      </c>
      <c r="AF187" s="61">
        <f>INDEX($BA$26:BF$44,MATCH(AE187,$AZ$26:$AZ$44,-1),MATCH(D187,$BA$25:$BF$25))</f>
        <v>0</v>
      </c>
      <c r="AG187" s="61">
        <v>1</v>
      </c>
      <c r="AH187" s="61">
        <v>1</v>
      </c>
      <c r="AI187" s="61">
        <v>1</v>
      </c>
      <c r="AJ187" s="61">
        <v>1</v>
      </c>
      <c r="AK187" s="61">
        <v>0.8</v>
      </c>
      <c r="AL187" s="61">
        <v>0.8</v>
      </c>
      <c r="AM187" s="68">
        <f t="shared" si="17"/>
        <v>35.200000000000003</v>
      </c>
      <c r="AN187" s="69">
        <f t="shared" si="18"/>
        <v>0</v>
      </c>
      <c r="AO187" s="69">
        <f t="shared" si="19"/>
        <v>0</v>
      </c>
      <c r="AP187" s="69">
        <f t="shared" si="20"/>
        <v>0</v>
      </c>
      <c r="AQ187" s="31"/>
      <c r="AR187" s="19"/>
      <c r="AS187" s="19"/>
      <c r="AT187" s="19"/>
      <c r="AU187" s="19"/>
    </row>
    <row r="188" spans="1:47" ht="15" customHeight="1">
      <c r="A188" s="11" t="s">
        <v>376</v>
      </c>
      <c r="B188" s="11">
        <v>1533</v>
      </c>
      <c r="C188" s="11"/>
      <c r="D188" s="49" t="s">
        <v>22</v>
      </c>
      <c r="E188" s="47">
        <v>5</v>
      </c>
      <c r="F188" s="47">
        <v>4</v>
      </c>
      <c r="G188" s="47">
        <v>1</v>
      </c>
      <c r="H188" s="47">
        <v>0</v>
      </c>
      <c r="I188" s="47">
        <v>0</v>
      </c>
      <c r="J188" s="47">
        <v>0</v>
      </c>
      <c r="K188" s="47" t="s">
        <v>41</v>
      </c>
      <c r="L188" s="48">
        <v>0</v>
      </c>
      <c r="M188" s="48"/>
      <c r="N188" s="50"/>
      <c r="O188" s="11" t="s">
        <v>10</v>
      </c>
      <c r="P188" s="11" t="s">
        <v>33</v>
      </c>
      <c r="Q188" s="11" t="s">
        <v>25</v>
      </c>
      <c r="R188" s="11" t="s">
        <v>6</v>
      </c>
      <c r="S188" s="59"/>
      <c r="T188" s="59"/>
      <c r="U188" s="11"/>
      <c r="V188" s="11"/>
      <c r="W188" s="45">
        <v>0</v>
      </c>
      <c r="X188" s="45">
        <v>1</v>
      </c>
      <c r="Y188" s="45">
        <v>5</v>
      </c>
      <c r="Z188" s="45"/>
      <c r="AA188" s="184" t="s">
        <v>10</v>
      </c>
      <c r="AB188" s="11" t="s">
        <v>349</v>
      </c>
      <c r="AC188" s="60">
        <f t="shared" si="14"/>
        <v>-0.5</v>
      </c>
      <c r="AD188" s="60">
        <f t="shared" si="15"/>
        <v>0</v>
      </c>
      <c r="AE188" s="61">
        <f t="shared" si="16"/>
        <v>-0.5</v>
      </c>
      <c r="AF188" s="61">
        <f>INDEX($BA$26:BF$44,MATCH(AE188,$AZ$26:$AZ$44,-1),MATCH(D188,$BA$25:$BF$25))</f>
        <v>0</v>
      </c>
      <c r="AG188" s="61">
        <v>1</v>
      </c>
      <c r="AH188" s="61">
        <v>1</v>
      </c>
      <c r="AI188" s="61">
        <v>1</v>
      </c>
      <c r="AJ188" s="61">
        <v>1</v>
      </c>
      <c r="AK188" s="61">
        <v>1</v>
      </c>
      <c r="AL188" s="61">
        <v>0.8</v>
      </c>
      <c r="AM188" s="61">
        <f t="shared" si="17"/>
        <v>44</v>
      </c>
      <c r="AN188" s="62">
        <f t="shared" si="18"/>
        <v>0</v>
      </c>
      <c r="AO188" s="62">
        <f t="shared" si="19"/>
        <v>0</v>
      </c>
      <c r="AP188" s="62">
        <f t="shared" si="20"/>
        <v>0</v>
      </c>
      <c r="AQ188" s="24"/>
      <c r="AR188" s="18"/>
      <c r="AS188" s="18"/>
      <c r="AT188" s="18"/>
      <c r="AU188" s="18"/>
    </row>
    <row r="189" spans="1:47" ht="15" customHeight="1">
      <c r="A189" s="11" t="s">
        <v>111</v>
      </c>
      <c r="B189" s="11">
        <v>1606</v>
      </c>
      <c r="C189" s="11"/>
      <c r="D189" s="49" t="s">
        <v>14</v>
      </c>
      <c r="E189" s="47">
        <v>4</v>
      </c>
      <c r="F189" s="47">
        <v>3</v>
      </c>
      <c r="G189" s="47">
        <v>7</v>
      </c>
      <c r="H189" s="47">
        <v>5</v>
      </c>
      <c r="I189" s="47">
        <v>8</v>
      </c>
      <c r="J189" s="47">
        <v>6</v>
      </c>
      <c r="K189" s="47" t="s">
        <v>41</v>
      </c>
      <c r="L189" s="48">
        <v>9</v>
      </c>
      <c r="M189" s="48"/>
      <c r="N189" s="50"/>
      <c r="O189" s="11" t="s">
        <v>25</v>
      </c>
      <c r="P189" s="11"/>
      <c r="Q189" s="11"/>
      <c r="R189" s="11"/>
      <c r="S189" s="11"/>
      <c r="T189" s="11"/>
      <c r="U189" s="11"/>
      <c r="V189" s="11"/>
      <c r="W189" s="45">
        <v>3</v>
      </c>
      <c r="X189" s="45">
        <v>1</v>
      </c>
      <c r="Y189" s="45">
        <v>3</v>
      </c>
      <c r="Z189" s="45"/>
      <c r="AA189" s="184" t="s">
        <v>52</v>
      </c>
      <c r="AB189" s="11" t="s">
        <v>333</v>
      </c>
      <c r="AC189" s="60">
        <f t="shared" si="14"/>
        <v>1</v>
      </c>
      <c r="AD189" s="60">
        <f t="shared" si="15"/>
        <v>2.5</v>
      </c>
      <c r="AE189" s="61">
        <f t="shared" si="16"/>
        <v>3.5</v>
      </c>
      <c r="AF189" s="61">
        <f>INDEX($BA$26:BF$44,MATCH(AE189,$AZ$26:$AZ$44,-1),MATCH(D189,$BA$25:$BF$25))</f>
        <v>0</v>
      </c>
      <c r="AG189" s="61">
        <v>1</v>
      </c>
      <c r="AH189" s="61">
        <v>1</v>
      </c>
      <c r="AI189" s="61">
        <v>1</v>
      </c>
      <c r="AJ189" s="61">
        <v>0.8</v>
      </c>
      <c r="AK189" s="61">
        <v>1</v>
      </c>
      <c r="AL189" s="61">
        <v>0.8</v>
      </c>
      <c r="AM189" s="61">
        <f t="shared" si="17"/>
        <v>2342.4</v>
      </c>
      <c r="AN189" s="62">
        <f t="shared" si="18"/>
        <v>702720000</v>
      </c>
      <c r="AO189" s="62">
        <f t="shared" si="19"/>
        <v>1</v>
      </c>
      <c r="AP189" s="62">
        <f t="shared" si="20"/>
        <v>3</v>
      </c>
      <c r="AQ189" s="31"/>
      <c r="AR189" s="19"/>
      <c r="AS189" s="19"/>
      <c r="AT189" s="19"/>
      <c r="AU189" s="19"/>
    </row>
    <row r="190" spans="1:47" ht="15" customHeight="1">
      <c r="A190" s="11" t="s">
        <v>101</v>
      </c>
      <c r="B190" s="11">
        <v>1310</v>
      </c>
      <c r="C190" s="11"/>
      <c r="D190" s="49" t="s">
        <v>17</v>
      </c>
      <c r="E190" s="47">
        <v>5</v>
      </c>
      <c r="F190" s="47">
        <v>1</v>
      </c>
      <c r="G190" s="47">
        <v>1</v>
      </c>
      <c r="H190" s="47">
        <v>2</v>
      </c>
      <c r="I190" s="47">
        <v>4</v>
      </c>
      <c r="J190" s="47">
        <v>2</v>
      </c>
      <c r="K190" s="47" t="s">
        <v>41</v>
      </c>
      <c r="L190" s="48">
        <v>9</v>
      </c>
      <c r="M190" s="48"/>
      <c r="N190" s="50" t="s">
        <v>23</v>
      </c>
      <c r="O190" s="11" t="s">
        <v>32</v>
      </c>
      <c r="P190" s="11" t="s">
        <v>33</v>
      </c>
      <c r="Q190" s="11" t="s">
        <v>25</v>
      </c>
      <c r="R190" s="11"/>
      <c r="S190" s="11"/>
      <c r="T190" s="11"/>
      <c r="U190" s="11"/>
      <c r="V190" s="11"/>
      <c r="W190" s="45">
        <v>1</v>
      </c>
      <c r="X190" s="45">
        <v>0</v>
      </c>
      <c r="Y190" s="45">
        <v>3</v>
      </c>
      <c r="Z190" s="45"/>
      <c r="AA190" s="184" t="s">
        <v>52</v>
      </c>
      <c r="AB190" s="11" t="s">
        <v>333</v>
      </c>
      <c r="AC190" s="60">
        <f t="shared" si="14"/>
        <v>1</v>
      </c>
      <c r="AD190" s="60">
        <f t="shared" si="15"/>
        <v>1</v>
      </c>
      <c r="AE190" s="61">
        <f t="shared" si="16"/>
        <v>2</v>
      </c>
      <c r="AF190" s="61">
        <f>INDEX($BA$26:BF$44,MATCH(AE190,$AZ$26:$AZ$44,-1),MATCH(D190,$BA$25:$BF$25))</f>
        <v>0</v>
      </c>
      <c r="AG190" s="61">
        <v>1</v>
      </c>
      <c r="AH190" s="61">
        <v>1</v>
      </c>
      <c r="AI190" s="61">
        <v>1</v>
      </c>
      <c r="AJ190" s="61">
        <v>1</v>
      </c>
      <c r="AK190" s="61">
        <v>0.8</v>
      </c>
      <c r="AL190" s="61">
        <v>0.8</v>
      </c>
      <c r="AM190" s="61">
        <f t="shared" si="17"/>
        <v>2342.4</v>
      </c>
      <c r="AN190" s="62">
        <f t="shared" si="18"/>
        <v>234240</v>
      </c>
      <c r="AO190" s="62">
        <f t="shared" si="19"/>
        <v>0</v>
      </c>
      <c r="AP190" s="62">
        <f t="shared" si="20"/>
        <v>0</v>
      </c>
      <c r="AQ190" s="25"/>
      <c r="AR190" s="18"/>
      <c r="AS190" s="18"/>
      <c r="AT190" s="18"/>
      <c r="AU190" s="18"/>
    </row>
    <row r="191" spans="1:47" ht="15" customHeight="1">
      <c r="A191" s="11" t="s">
        <v>299</v>
      </c>
      <c r="B191" s="11">
        <v>2728</v>
      </c>
      <c r="C191" s="11"/>
      <c r="D191" s="49" t="s">
        <v>18</v>
      </c>
      <c r="E191" s="47">
        <v>5</v>
      </c>
      <c r="F191" s="47">
        <v>2</v>
      </c>
      <c r="G191" s="47">
        <v>5</v>
      </c>
      <c r="H191" s="47">
        <v>4</v>
      </c>
      <c r="I191" s="47">
        <v>4</v>
      </c>
      <c r="J191" s="47">
        <v>5</v>
      </c>
      <c r="K191" s="47" t="s">
        <v>41</v>
      </c>
      <c r="L191" s="48" t="s">
        <v>18</v>
      </c>
      <c r="M191" s="48"/>
      <c r="N191" s="50"/>
      <c r="O191" s="11" t="s">
        <v>25</v>
      </c>
      <c r="P191" s="11"/>
      <c r="Q191" s="11"/>
      <c r="R191" s="11"/>
      <c r="S191" s="11"/>
      <c r="T191" s="11"/>
      <c r="U191" s="11"/>
      <c r="V191" s="11"/>
      <c r="W191" s="45">
        <v>4</v>
      </c>
      <c r="X191" s="45">
        <v>0</v>
      </c>
      <c r="Y191" s="45">
        <v>0</v>
      </c>
      <c r="Z191" s="45"/>
      <c r="AA191" s="184" t="s">
        <v>367</v>
      </c>
      <c r="AB191" s="11" t="s">
        <v>404</v>
      </c>
      <c r="AC191" s="60">
        <f t="shared" si="14"/>
        <v>1</v>
      </c>
      <c r="AD191" s="60">
        <f t="shared" si="15"/>
        <v>2</v>
      </c>
      <c r="AE191" s="61">
        <f t="shared" si="16"/>
        <v>3</v>
      </c>
      <c r="AF191" s="61">
        <f>INDEX($BA$26:BF$44,MATCH(AE191,$AZ$26:$AZ$44,-1),MATCH(D191,$BA$25:$BF$25))</f>
        <v>0.5</v>
      </c>
      <c r="AG191" s="61">
        <v>1</v>
      </c>
      <c r="AH191" s="61">
        <v>1</v>
      </c>
      <c r="AI191" s="61">
        <v>1</v>
      </c>
      <c r="AJ191" s="61">
        <v>1</v>
      </c>
      <c r="AK191" s="61">
        <v>0.8</v>
      </c>
      <c r="AL191" s="61">
        <v>0.8</v>
      </c>
      <c r="AM191" s="61">
        <f t="shared" si="17"/>
        <v>6000</v>
      </c>
      <c r="AN191" s="62">
        <f t="shared" si="18"/>
        <v>240000000</v>
      </c>
      <c r="AO191" s="62">
        <f t="shared" si="19"/>
        <v>0</v>
      </c>
      <c r="AP191" s="62">
        <f t="shared" si="20"/>
        <v>0</v>
      </c>
      <c r="AQ191" s="24"/>
      <c r="AR191" s="18"/>
      <c r="AS191" s="18"/>
      <c r="AT191" s="18"/>
      <c r="AU191" s="18"/>
    </row>
    <row r="192" spans="1:47" ht="15" customHeight="1">
      <c r="A192" s="11" t="s">
        <v>199</v>
      </c>
      <c r="B192" s="11">
        <v>630</v>
      </c>
      <c r="C192" s="11"/>
      <c r="D192" s="49" t="s">
        <v>22</v>
      </c>
      <c r="E192" s="47">
        <v>8</v>
      </c>
      <c r="F192" s="47" t="s">
        <v>15</v>
      </c>
      <c r="G192" s="47">
        <v>4</v>
      </c>
      <c r="H192" s="47">
        <v>0</v>
      </c>
      <c r="I192" s="47">
        <v>0</v>
      </c>
      <c r="J192" s="47">
        <v>0</v>
      </c>
      <c r="K192" s="47" t="s">
        <v>41</v>
      </c>
      <c r="L192" s="48">
        <v>0</v>
      </c>
      <c r="M192" s="48"/>
      <c r="N192" s="50"/>
      <c r="O192" s="11" t="s">
        <v>10</v>
      </c>
      <c r="P192" s="11" t="s">
        <v>21</v>
      </c>
      <c r="Q192" s="11" t="s">
        <v>33</v>
      </c>
      <c r="R192" s="11" t="s">
        <v>25</v>
      </c>
      <c r="S192" s="11"/>
      <c r="T192" s="11"/>
      <c r="U192" s="11"/>
      <c r="V192" s="11"/>
      <c r="W192" s="45">
        <v>0</v>
      </c>
      <c r="X192" s="45">
        <v>0</v>
      </c>
      <c r="Y192" s="45">
        <v>5</v>
      </c>
      <c r="Z192" s="45"/>
      <c r="AA192" s="184" t="s">
        <v>10</v>
      </c>
      <c r="AB192" s="11" t="s">
        <v>344</v>
      </c>
      <c r="AC192" s="60">
        <f t="shared" si="14"/>
        <v>-0.5</v>
      </c>
      <c r="AD192" s="60">
        <f t="shared" si="15"/>
        <v>0</v>
      </c>
      <c r="AE192" s="61">
        <f t="shared" si="16"/>
        <v>-0.5</v>
      </c>
      <c r="AF192" s="61">
        <f>INDEX($BA$26:BF$44,MATCH(AE192,$AZ$26:$AZ$44,-1),MATCH(D192,$BA$25:$BF$25))</f>
        <v>0</v>
      </c>
      <c r="AG192" s="61">
        <v>1</v>
      </c>
      <c r="AH192" s="61">
        <v>1</v>
      </c>
      <c r="AI192" s="61">
        <v>1</v>
      </c>
      <c r="AJ192" s="61">
        <v>1</v>
      </c>
      <c r="AK192" s="61">
        <v>1</v>
      </c>
      <c r="AL192" s="61">
        <v>0.8</v>
      </c>
      <c r="AM192" s="61">
        <f t="shared" si="17"/>
        <v>44</v>
      </c>
      <c r="AN192" s="62">
        <f t="shared" si="18"/>
        <v>0</v>
      </c>
      <c r="AO192" s="62">
        <f t="shared" si="19"/>
        <v>0</v>
      </c>
      <c r="AP192" s="62">
        <f t="shared" si="20"/>
        <v>0</v>
      </c>
    </row>
    <row r="193" spans="1:47" ht="15" customHeight="1">
      <c r="A193" s="11" t="s">
        <v>211</v>
      </c>
      <c r="B193" s="11">
        <v>840</v>
      </c>
      <c r="C193" s="11"/>
      <c r="D193" s="49" t="s">
        <v>22</v>
      </c>
      <c r="E193" s="47">
        <v>7</v>
      </c>
      <c r="F193" s="47" t="s">
        <v>14</v>
      </c>
      <c r="G193" s="47">
        <v>1</v>
      </c>
      <c r="H193" s="47">
        <v>0</v>
      </c>
      <c r="I193" s="47">
        <v>0</v>
      </c>
      <c r="J193" s="47">
        <v>0</v>
      </c>
      <c r="K193" s="47" t="s">
        <v>41</v>
      </c>
      <c r="L193" s="48">
        <v>0</v>
      </c>
      <c r="M193" s="48"/>
      <c r="N193" s="50"/>
      <c r="O193" s="11" t="s">
        <v>10</v>
      </c>
      <c r="P193" s="11" t="s">
        <v>21</v>
      </c>
      <c r="Q193" s="11" t="s">
        <v>33</v>
      </c>
      <c r="R193" s="11" t="s">
        <v>25</v>
      </c>
      <c r="S193" s="11"/>
      <c r="T193" s="11"/>
      <c r="U193" s="11"/>
      <c r="V193" s="11"/>
      <c r="W193" s="45">
        <v>0</v>
      </c>
      <c r="X193" s="45">
        <v>0</v>
      </c>
      <c r="Y193" s="45">
        <v>3</v>
      </c>
      <c r="Z193" s="45"/>
      <c r="AA193" s="184" t="s">
        <v>10</v>
      </c>
      <c r="AB193" s="11" t="s">
        <v>348</v>
      </c>
      <c r="AC193" s="60">
        <f t="shared" si="14"/>
        <v>-0.5</v>
      </c>
      <c r="AD193" s="60">
        <f t="shared" si="15"/>
        <v>0</v>
      </c>
      <c r="AE193" s="61">
        <f t="shared" si="16"/>
        <v>-0.5</v>
      </c>
      <c r="AF193" s="61">
        <f>INDEX($BA$26:BF$44,MATCH(AE193,$AZ$26:$AZ$44,-1),MATCH(D193,$BA$25:$BF$25))</f>
        <v>0</v>
      </c>
      <c r="AG193" s="61">
        <v>1</v>
      </c>
      <c r="AH193" s="61">
        <v>1</v>
      </c>
      <c r="AI193" s="61">
        <v>1</v>
      </c>
      <c r="AJ193" s="61">
        <v>0.8</v>
      </c>
      <c r="AK193" s="61">
        <v>0.8</v>
      </c>
      <c r="AL193" s="61">
        <v>0.8</v>
      </c>
      <c r="AM193" s="61">
        <f t="shared" si="17"/>
        <v>28.160000000000004</v>
      </c>
      <c r="AN193" s="62">
        <f t="shared" si="18"/>
        <v>0</v>
      </c>
      <c r="AO193" s="62">
        <f t="shared" si="19"/>
        <v>0</v>
      </c>
      <c r="AP193" s="62">
        <f t="shared" si="20"/>
        <v>0</v>
      </c>
      <c r="AQ193" s="24"/>
      <c r="AR193" s="18"/>
      <c r="AS193" s="18"/>
      <c r="AT193" s="18"/>
      <c r="AU193" s="18"/>
    </row>
    <row r="194" spans="1:47" ht="15" customHeight="1">
      <c r="A194" s="11" t="s">
        <v>211</v>
      </c>
      <c r="B194" s="11">
        <v>1738</v>
      </c>
      <c r="C194" s="11"/>
      <c r="D194" s="49" t="s">
        <v>22</v>
      </c>
      <c r="E194" s="47">
        <v>4</v>
      </c>
      <c r="F194" s="47">
        <v>3</v>
      </c>
      <c r="G194" s="47">
        <v>7</v>
      </c>
      <c r="H194" s="47">
        <v>0</v>
      </c>
      <c r="I194" s="47">
        <v>0</v>
      </c>
      <c r="J194" s="47">
        <v>0</v>
      </c>
      <c r="K194" s="47" t="s">
        <v>41</v>
      </c>
      <c r="L194" s="48">
        <v>0</v>
      </c>
      <c r="M194" s="48"/>
      <c r="N194" s="50"/>
      <c r="O194" s="11" t="s">
        <v>10</v>
      </c>
      <c r="P194" s="11" t="s">
        <v>33</v>
      </c>
      <c r="Q194" s="11" t="s">
        <v>25</v>
      </c>
      <c r="R194" s="11"/>
      <c r="S194" s="59"/>
      <c r="T194" s="59"/>
      <c r="U194" s="11"/>
      <c r="V194" s="11"/>
      <c r="W194" s="45">
        <v>0</v>
      </c>
      <c r="X194" s="45">
        <v>0</v>
      </c>
      <c r="Y194" s="45">
        <v>0</v>
      </c>
      <c r="Z194" s="45"/>
      <c r="AA194" s="184" t="s">
        <v>10</v>
      </c>
      <c r="AB194" s="11" t="s">
        <v>350</v>
      </c>
      <c r="AC194" s="60">
        <f t="shared" si="14"/>
        <v>-0.5</v>
      </c>
      <c r="AD194" s="60">
        <f t="shared" si="15"/>
        <v>0</v>
      </c>
      <c r="AE194" s="61">
        <f t="shared" si="16"/>
        <v>-0.5</v>
      </c>
      <c r="AF194" s="61">
        <f>INDEX($BA$26:BF$44,MATCH(AE194,$AZ$26:$AZ$44,-1),MATCH(D194,$BA$25:$BF$25))</f>
        <v>0</v>
      </c>
      <c r="AG194" s="61">
        <v>1</v>
      </c>
      <c r="AH194" s="61">
        <v>1</v>
      </c>
      <c r="AI194" s="61">
        <v>1</v>
      </c>
      <c r="AJ194" s="61">
        <v>1</v>
      </c>
      <c r="AK194" s="61">
        <v>0.8</v>
      </c>
      <c r="AL194" s="61">
        <v>0.8</v>
      </c>
      <c r="AM194" s="61">
        <f t="shared" si="17"/>
        <v>35.200000000000003</v>
      </c>
      <c r="AN194" s="62">
        <f t="shared" si="18"/>
        <v>0</v>
      </c>
      <c r="AO194" s="62">
        <f t="shared" si="19"/>
        <v>0</v>
      </c>
      <c r="AP194" s="62">
        <f t="shared" si="20"/>
        <v>0</v>
      </c>
      <c r="AQ194" s="24"/>
      <c r="AR194" s="21"/>
      <c r="AS194" s="21"/>
      <c r="AT194" s="21"/>
      <c r="AU194" s="21"/>
    </row>
    <row r="195" spans="1:47" ht="15" customHeight="1">
      <c r="A195" s="11" t="s">
        <v>100</v>
      </c>
      <c r="B195" s="11">
        <v>1303</v>
      </c>
      <c r="C195" s="11"/>
      <c r="D195" s="49" t="s">
        <v>22</v>
      </c>
      <c r="E195" s="47">
        <v>6</v>
      </c>
      <c r="F195" s="47">
        <v>4</v>
      </c>
      <c r="G195" s="47" t="s">
        <v>15</v>
      </c>
      <c r="H195" s="47">
        <v>1</v>
      </c>
      <c r="I195" s="47">
        <v>0</v>
      </c>
      <c r="J195" s="47">
        <v>0</v>
      </c>
      <c r="K195" s="47" t="s">
        <v>41</v>
      </c>
      <c r="L195" s="48">
        <v>4</v>
      </c>
      <c r="M195" s="48"/>
      <c r="N195" s="50"/>
      <c r="O195" s="11" t="s">
        <v>33</v>
      </c>
      <c r="P195" s="11" t="s">
        <v>25</v>
      </c>
      <c r="Q195" s="11" t="s">
        <v>30</v>
      </c>
      <c r="R195" s="11"/>
      <c r="S195" s="11"/>
      <c r="T195" s="11"/>
      <c r="U195" s="11"/>
      <c r="V195" s="11"/>
      <c r="W195" s="45">
        <v>6</v>
      </c>
      <c r="X195" s="45">
        <v>0</v>
      </c>
      <c r="Y195" s="45">
        <v>4</v>
      </c>
      <c r="Z195" s="45"/>
      <c r="AA195" s="184" t="s">
        <v>52</v>
      </c>
      <c r="AB195" s="11" t="s">
        <v>333</v>
      </c>
      <c r="AC195" s="60">
        <f t="shared" si="14"/>
        <v>0</v>
      </c>
      <c r="AD195" s="60">
        <f t="shared" si="15"/>
        <v>0.5</v>
      </c>
      <c r="AE195" s="61">
        <f t="shared" si="16"/>
        <v>0.5</v>
      </c>
      <c r="AF195" s="61">
        <f>INDEX($BA$26:BF$44,MATCH(AE195,$AZ$26:$AZ$44,-1),MATCH(D195,$BA$25:$BF$25))</f>
        <v>0</v>
      </c>
      <c r="AG195" s="61">
        <v>1</v>
      </c>
      <c r="AH195" s="61">
        <v>1</v>
      </c>
      <c r="AI195" s="61">
        <v>1</v>
      </c>
      <c r="AJ195" s="61">
        <v>0.8</v>
      </c>
      <c r="AK195" s="61">
        <v>1</v>
      </c>
      <c r="AL195" s="61">
        <v>0.8</v>
      </c>
      <c r="AM195" s="61">
        <f t="shared" si="17"/>
        <v>224</v>
      </c>
      <c r="AN195" s="62">
        <f t="shared" si="18"/>
        <v>13440</v>
      </c>
      <c r="AO195" s="62">
        <f t="shared" si="19"/>
        <v>0</v>
      </c>
      <c r="AP195" s="62">
        <f t="shared" si="20"/>
        <v>0</v>
      </c>
      <c r="AQ195" s="31"/>
      <c r="AR195" s="21"/>
      <c r="AS195" s="21"/>
      <c r="AT195" s="21"/>
      <c r="AU195" s="21"/>
    </row>
    <row r="196" spans="1:47" ht="15" customHeight="1">
      <c r="A196" s="11" t="s">
        <v>64</v>
      </c>
      <c r="B196" s="11">
        <v>208</v>
      </c>
      <c r="C196" s="11"/>
      <c r="D196" s="49" t="s">
        <v>22</v>
      </c>
      <c r="E196" s="47">
        <v>1</v>
      </c>
      <c r="F196" s="47">
        <v>3</v>
      </c>
      <c r="G196" s="47">
        <v>0</v>
      </c>
      <c r="H196" s="47">
        <v>0</v>
      </c>
      <c r="I196" s="47">
        <v>0</v>
      </c>
      <c r="J196" s="47">
        <v>0</v>
      </c>
      <c r="K196" s="47" t="s">
        <v>41</v>
      </c>
      <c r="L196" s="48">
        <v>0</v>
      </c>
      <c r="M196" s="48"/>
      <c r="N196" s="50"/>
      <c r="O196" s="11" t="s">
        <v>10</v>
      </c>
      <c r="P196" s="11" t="s">
        <v>35</v>
      </c>
      <c r="Q196" s="11" t="s">
        <v>33</v>
      </c>
      <c r="R196" s="11" t="s">
        <v>25</v>
      </c>
      <c r="S196" s="11" t="s">
        <v>6</v>
      </c>
      <c r="T196" s="11"/>
      <c r="U196" s="11"/>
      <c r="V196" s="11"/>
      <c r="W196" s="45">
        <v>0</v>
      </c>
      <c r="X196" s="45">
        <v>0</v>
      </c>
      <c r="Y196" s="45">
        <v>1</v>
      </c>
      <c r="Z196" s="45"/>
      <c r="AA196" s="184" t="s">
        <v>10</v>
      </c>
      <c r="AB196" s="11" t="s">
        <v>332</v>
      </c>
      <c r="AC196" s="60">
        <f t="shared" si="14"/>
        <v>-0.5</v>
      </c>
      <c r="AD196" s="60">
        <f t="shared" si="15"/>
        <v>0</v>
      </c>
      <c r="AE196" s="61">
        <f t="shared" si="16"/>
        <v>-0.5</v>
      </c>
      <c r="AF196" s="61">
        <f>INDEX($BA$26:BF$44,MATCH(AE196,$AZ$26:$AZ$44,-1),MATCH(D196,$BA$25:$BF$25))</f>
        <v>0</v>
      </c>
      <c r="AG196" s="61">
        <v>1</v>
      </c>
      <c r="AH196" s="61">
        <v>1</v>
      </c>
      <c r="AI196" s="61">
        <v>1</v>
      </c>
      <c r="AJ196" s="61">
        <v>1</v>
      </c>
      <c r="AK196" s="61">
        <v>0.8</v>
      </c>
      <c r="AL196" s="61">
        <v>0.8</v>
      </c>
      <c r="AM196" s="61">
        <f t="shared" si="17"/>
        <v>35.200000000000003</v>
      </c>
      <c r="AN196" s="62">
        <f t="shared" si="18"/>
        <v>0</v>
      </c>
      <c r="AO196" s="62">
        <f t="shared" si="19"/>
        <v>0</v>
      </c>
      <c r="AP196" s="62">
        <f t="shared" si="20"/>
        <v>0</v>
      </c>
      <c r="AQ196" s="26"/>
      <c r="AR196" s="19"/>
      <c r="AS196" s="19"/>
      <c r="AT196" s="19"/>
      <c r="AU196" s="19"/>
    </row>
    <row r="197" spans="1:47" ht="15" customHeight="1">
      <c r="A197" s="58" t="s">
        <v>42</v>
      </c>
      <c r="B197" s="58">
        <v>311</v>
      </c>
      <c r="C197" s="58"/>
      <c r="D197" s="63" t="s">
        <v>18</v>
      </c>
      <c r="E197" s="64">
        <v>7</v>
      </c>
      <c r="F197" s="64">
        <v>5</v>
      </c>
      <c r="G197" s="64">
        <v>5</v>
      </c>
      <c r="H197" s="64">
        <v>6</v>
      </c>
      <c r="I197" s="64">
        <v>9</v>
      </c>
      <c r="J197" s="64">
        <v>4</v>
      </c>
      <c r="K197" s="64" t="s">
        <v>41</v>
      </c>
      <c r="L197" s="65">
        <v>4</v>
      </c>
      <c r="M197" s="65"/>
      <c r="N197" s="66"/>
      <c r="O197" s="58" t="s">
        <v>20</v>
      </c>
      <c r="P197" s="58" t="s">
        <v>25</v>
      </c>
      <c r="Q197" s="58"/>
      <c r="R197" s="58"/>
      <c r="S197" s="70"/>
      <c r="T197" s="70"/>
      <c r="U197" s="58" t="s">
        <v>18</v>
      </c>
      <c r="V197" s="58"/>
      <c r="W197" s="67">
        <v>1</v>
      </c>
      <c r="X197" s="67">
        <v>0</v>
      </c>
      <c r="Y197" s="67">
        <v>4</v>
      </c>
      <c r="Z197" s="67"/>
      <c r="AA197" s="185" t="s">
        <v>27</v>
      </c>
      <c r="AB197" s="58" t="s">
        <v>340</v>
      </c>
      <c r="AC197" s="60">
        <f t="shared" si="14"/>
        <v>0</v>
      </c>
      <c r="AD197" s="60">
        <f t="shared" si="15"/>
        <v>3</v>
      </c>
      <c r="AE197" s="61">
        <f t="shared" si="16"/>
        <v>3</v>
      </c>
      <c r="AF197" s="61">
        <f>INDEX($BA$26:BF$44,MATCH(AE197,$AZ$26:$AZ$44,-1),MATCH(D197,$BA$25:$BF$25))</f>
        <v>0.5</v>
      </c>
      <c r="AG197" s="61">
        <v>1</v>
      </c>
      <c r="AH197" s="61">
        <v>1</v>
      </c>
      <c r="AI197" s="61">
        <v>1</v>
      </c>
      <c r="AJ197" s="61">
        <v>1</v>
      </c>
      <c r="AK197" s="61">
        <v>0.8</v>
      </c>
      <c r="AL197" s="61">
        <v>0.8</v>
      </c>
      <c r="AM197" s="68">
        <f t="shared" si="17"/>
        <v>224</v>
      </c>
      <c r="AN197" s="69">
        <f t="shared" si="18"/>
        <v>224000000</v>
      </c>
      <c r="AO197" s="69">
        <f t="shared" si="19"/>
        <v>100</v>
      </c>
      <c r="AP197" s="69">
        <f t="shared" si="20"/>
        <v>100</v>
      </c>
      <c r="AQ197" s="28"/>
      <c r="AR197" s="18"/>
      <c r="AS197" s="18"/>
      <c r="AT197" s="18"/>
      <c r="AU197" s="18"/>
    </row>
    <row r="198" spans="1:47" ht="15" customHeight="1">
      <c r="A198" s="11" t="s">
        <v>287</v>
      </c>
      <c r="B198" s="11">
        <v>2532</v>
      </c>
      <c r="C198" s="11"/>
      <c r="D198" s="49" t="s">
        <v>22</v>
      </c>
      <c r="E198" s="47">
        <v>4</v>
      </c>
      <c r="F198" s="47">
        <v>0</v>
      </c>
      <c r="G198" s="47">
        <v>0</v>
      </c>
      <c r="H198" s="47">
        <v>0</v>
      </c>
      <c r="I198" s="47">
        <v>0</v>
      </c>
      <c r="J198" s="47">
        <v>0</v>
      </c>
      <c r="K198" s="47" t="s">
        <v>41</v>
      </c>
      <c r="L198" s="48">
        <v>0</v>
      </c>
      <c r="M198" s="48"/>
      <c r="N198" s="50"/>
      <c r="O198" s="11" t="s">
        <v>10</v>
      </c>
      <c r="P198" s="11" t="s">
        <v>33</v>
      </c>
      <c r="Q198" s="11" t="s">
        <v>25</v>
      </c>
      <c r="R198" s="11" t="s">
        <v>34</v>
      </c>
      <c r="S198" s="11"/>
      <c r="T198" s="11"/>
      <c r="U198" s="11"/>
      <c r="V198" s="11"/>
      <c r="W198" s="45">
        <v>0</v>
      </c>
      <c r="X198" s="45">
        <v>0</v>
      </c>
      <c r="Y198" s="45">
        <v>0</v>
      </c>
      <c r="Z198" s="45"/>
      <c r="AA198" s="184" t="s">
        <v>10</v>
      </c>
      <c r="AB198" s="11" t="s">
        <v>351</v>
      </c>
      <c r="AC198" s="60">
        <f t="shared" si="14"/>
        <v>-0.5</v>
      </c>
      <c r="AD198" s="60">
        <f t="shared" si="15"/>
        <v>0</v>
      </c>
      <c r="AE198" s="61">
        <f t="shared" si="16"/>
        <v>-0.5</v>
      </c>
      <c r="AF198" s="61">
        <f>INDEX($BA$26:BF$44,MATCH(AE198,$AZ$26:$AZ$44,-1),MATCH(D198,$BA$25:$BF$25))</f>
        <v>0</v>
      </c>
      <c r="AG198" s="61">
        <v>1</v>
      </c>
      <c r="AH198" s="61">
        <v>1</v>
      </c>
      <c r="AI198" s="61">
        <v>1</v>
      </c>
      <c r="AJ198" s="61">
        <v>1</v>
      </c>
      <c r="AK198" s="61">
        <v>0.8</v>
      </c>
      <c r="AL198" s="61">
        <v>0.8</v>
      </c>
      <c r="AM198" s="61">
        <f t="shared" si="17"/>
        <v>35.200000000000003</v>
      </c>
      <c r="AN198" s="62">
        <f t="shared" si="18"/>
        <v>0</v>
      </c>
      <c r="AO198" s="62">
        <f t="shared" si="19"/>
        <v>0</v>
      </c>
      <c r="AP198" s="62">
        <f t="shared" si="20"/>
        <v>0</v>
      </c>
      <c r="AQ198" s="31"/>
      <c r="AR198" s="18"/>
      <c r="AS198" s="18"/>
      <c r="AT198" s="18"/>
      <c r="AU198" s="18"/>
    </row>
    <row r="199" spans="1:47" ht="15" customHeight="1">
      <c r="A199" s="11" t="s">
        <v>77</v>
      </c>
      <c r="B199" s="11">
        <v>605</v>
      </c>
      <c r="C199" s="11"/>
      <c r="D199" s="49" t="s">
        <v>17</v>
      </c>
      <c r="E199" s="47">
        <v>3</v>
      </c>
      <c r="F199" s="47">
        <v>2</v>
      </c>
      <c r="G199" s="47">
        <v>5</v>
      </c>
      <c r="H199" s="47">
        <v>2</v>
      </c>
      <c r="I199" s="47">
        <v>6</v>
      </c>
      <c r="J199" s="47">
        <v>5</v>
      </c>
      <c r="K199" s="47" t="s">
        <v>41</v>
      </c>
      <c r="L199" s="48">
        <v>1</v>
      </c>
      <c r="M199" s="48"/>
      <c r="N199" s="50"/>
      <c r="O199" s="11" t="s">
        <v>33</v>
      </c>
      <c r="P199" s="11" t="s">
        <v>25</v>
      </c>
      <c r="Q199" s="11"/>
      <c r="R199" s="11"/>
      <c r="S199" s="11"/>
      <c r="T199" s="11"/>
      <c r="U199" s="11"/>
      <c r="V199" s="11"/>
      <c r="W199" s="45">
        <v>3</v>
      </c>
      <c r="X199" s="45">
        <v>0</v>
      </c>
      <c r="Y199" s="45">
        <v>4</v>
      </c>
      <c r="Z199" s="45"/>
      <c r="AA199" s="184" t="s">
        <v>52</v>
      </c>
      <c r="AB199" s="11" t="s">
        <v>332</v>
      </c>
      <c r="AC199" s="60">
        <f t="shared" si="14"/>
        <v>-0.5</v>
      </c>
      <c r="AD199" s="60">
        <f t="shared" si="15"/>
        <v>1</v>
      </c>
      <c r="AE199" s="61">
        <f t="shared" si="16"/>
        <v>0.5</v>
      </c>
      <c r="AF199" s="61">
        <f>INDEX($BA$26:BF$44,MATCH(AE199,$AZ$26:$AZ$44,-1),MATCH(D199,$BA$25:$BF$25))</f>
        <v>0.5</v>
      </c>
      <c r="AG199" s="61">
        <v>1</v>
      </c>
      <c r="AH199" s="61">
        <v>1</v>
      </c>
      <c r="AI199" s="61">
        <v>1</v>
      </c>
      <c r="AJ199" s="61">
        <v>1</v>
      </c>
      <c r="AK199" s="61">
        <v>0.8</v>
      </c>
      <c r="AL199" s="61">
        <v>0.8</v>
      </c>
      <c r="AM199" s="61">
        <f t="shared" si="17"/>
        <v>54.400000000000006</v>
      </c>
      <c r="AN199" s="62">
        <f t="shared" si="18"/>
        <v>16320.000000000002</v>
      </c>
      <c r="AO199" s="62">
        <f t="shared" si="19"/>
        <v>0</v>
      </c>
      <c r="AP199" s="62">
        <f t="shared" si="20"/>
        <v>0</v>
      </c>
      <c r="AQ199" s="26"/>
      <c r="AR199" s="18"/>
      <c r="AS199" s="18"/>
      <c r="AT199" s="18"/>
      <c r="AU199" s="18"/>
    </row>
    <row r="200" spans="1:47" ht="15" customHeight="1">
      <c r="A200" s="58" t="s">
        <v>45</v>
      </c>
      <c r="B200" s="58">
        <v>2905</v>
      </c>
      <c r="C200" s="58"/>
      <c r="D200" s="63" t="s">
        <v>14</v>
      </c>
      <c r="E200" s="64">
        <v>9</v>
      </c>
      <c r="F200" s="64">
        <v>8</v>
      </c>
      <c r="G200" s="64" t="s">
        <v>15</v>
      </c>
      <c r="H200" s="64">
        <v>4</v>
      </c>
      <c r="I200" s="64">
        <v>5</v>
      </c>
      <c r="J200" s="64">
        <v>3</v>
      </c>
      <c r="K200" s="64" t="s">
        <v>41</v>
      </c>
      <c r="L200" s="65">
        <v>7</v>
      </c>
      <c r="M200" s="65"/>
      <c r="N200" s="66"/>
      <c r="O200" s="58" t="s">
        <v>25</v>
      </c>
      <c r="P200" s="58" t="s">
        <v>30</v>
      </c>
      <c r="Q200" s="58"/>
      <c r="R200" s="58"/>
      <c r="S200" s="70"/>
      <c r="T200" s="70"/>
      <c r="U200" s="58"/>
      <c r="V200" s="58"/>
      <c r="W200" s="67">
        <v>3</v>
      </c>
      <c r="X200" s="67">
        <v>2</v>
      </c>
      <c r="Y200" s="67">
        <v>5</v>
      </c>
      <c r="Z200" s="67"/>
      <c r="AA200" s="185" t="s">
        <v>52</v>
      </c>
      <c r="AB200" s="58" t="s">
        <v>335</v>
      </c>
      <c r="AC200" s="60">
        <f t="shared" si="14"/>
        <v>0.5</v>
      </c>
      <c r="AD200" s="60">
        <f t="shared" si="15"/>
        <v>2</v>
      </c>
      <c r="AE200" s="61">
        <f t="shared" si="16"/>
        <v>2.5</v>
      </c>
      <c r="AF200" s="61">
        <f>INDEX($BA$26:BF$44,MATCH(AE200,$AZ$26:$AZ$44,-1),MATCH(D200,$BA$25:$BF$25))</f>
        <v>0.5</v>
      </c>
      <c r="AG200" s="61">
        <v>1</v>
      </c>
      <c r="AH200" s="61">
        <v>1</v>
      </c>
      <c r="AI200" s="61">
        <v>1</v>
      </c>
      <c r="AJ200" s="61">
        <v>1</v>
      </c>
      <c r="AK200" s="61">
        <v>1</v>
      </c>
      <c r="AL200" s="61">
        <v>0.8</v>
      </c>
      <c r="AM200" s="68">
        <f t="shared" si="17"/>
        <v>1144</v>
      </c>
      <c r="AN200" s="69">
        <f t="shared" si="18"/>
        <v>34320000</v>
      </c>
      <c r="AO200" s="69">
        <f t="shared" si="19"/>
        <v>1</v>
      </c>
      <c r="AP200" s="69">
        <f t="shared" si="20"/>
        <v>3</v>
      </c>
      <c r="AQ200" s="31"/>
      <c r="AR200" s="20"/>
      <c r="AS200" s="20"/>
      <c r="AT200" s="20"/>
      <c r="AU200" s="20"/>
    </row>
    <row r="201" spans="1:47" ht="15" customHeight="1">
      <c r="A201" s="11" t="s">
        <v>200</v>
      </c>
      <c r="B201" s="11">
        <v>633</v>
      </c>
      <c r="C201" s="11"/>
      <c r="D201" s="49" t="s">
        <v>22</v>
      </c>
      <c r="E201" s="47">
        <v>5</v>
      </c>
      <c r="F201" s="47">
        <v>7</v>
      </c>
      <c r="G201" s="47">
        <v>2</v>
      </c>
      <c r="H201" s="47">
        <v>0</v>
      </c>
      <c r="I201" s="47">
        <v>0</v>
      </c>
      <c r="J201" s="47">
        <v>0</v>
      </c>
      <c r="K201" s="47" t="s">
        <v>41</v>
      </c>
      <c r="L201" s="48">
        <v>0</v>
      </c>
      <c r="M201" s="48"/>
      <c r="N201" s="50"/>
      <c r="O201" s="11" t="s">
        <v>10</v>
      </c>
      <c r="P201" s="11" t="s">
        <v>33</v>
      </c>
      <c r="Q201" s="11" t="s">
        <v>25</v>
      </c>
      <c r="R201" s="11"/>
      <c r="S201" s="11"/>
      <c r="T201" s="11"/>
      <c r="U201" s="11"/>
      <c r="V201" s="11"/>
      <c r="W201" s="45">
        <v>0</v>
      </c>
      <c r="X201" s="45">
        <v>0</v>
      </c>
      <c r="Y201" s="45">
        <v>4</v>
      </c>
      <c r="Z201" s="45"/>
      <c r="AA201" s="184" t="s">
        <v>10</v>
      </c>
      <c r="AB201" s="11" t="s">
        <v>348</v>
      </c>
      <c r="AC201" s="60">
        <f t="shared" si="14"/>
        <v>-0.5</v>
      </c>
      <c r="AD201" s="60">
        <f t="shared" si="15"/>
        <v>0</v>
      </c>
      <c r="AE201" s="61">
        <f t="shared" si="16"/>
        <v>-0.5</v>
      </c>
      <c r="AF201" s="61">
        <f>INDEX($BA$26:BF$44,MATCH(AE201,$AZ$26:$AZ$44,-1),MATCH(D201,$BA$25:$BF$25))</f>
        <v>0</v>
      </c>
      <c r="AG201" s="61">
        <v>1</v>
      </c>
      <c r="AH201" s="61">
        <v>1</v>
      </c>
      <c r="AI201" s="61">
        <v>1.2</v>
      </c>
      <c r="AJ201" s="61">
        <v>1</v>
      </c>
      <c r="AK201" s="61">
        <v>1</v>
      </c>
      <c r="AL201" s="61">
        <v>0.8</v>
      </c>
      <c r="AM201" s="61">
        <f t="shared" si="17"/>
        <v>52.800000000000004</v>
      </c>
      <c r="AN201" s="62">
        <f t="shared" si="18"/>
        <v>0</v>
      </c>
      <c r="AO201" s="62">
        <f t="shared" si="19"/>
        <v>0</v>
      </c>
      <c r="AP201" s="62">
        <f t="shared" si="20"/>
        <v>0</v>
      </c>
      <c r="AQ201" s="31"/>
      <c r="AR201" s="18"/>
      <c r="AS201" s="18"/>
      <c r="AT201" s="18"/>
      <c r="AU201" s="18"/>
    </row>
    <row r="202" spans="1:47" ht="15" customHeight="1">
      <c r="A202" s="11" t="s">
        <v>200</v>
      </c>
      <c r="B202" s="11">
        <v>1537</v>
      </c>
      <c r="C202" s="11"/>
      <c r="D202" s="49" t="s">
        <v>22</v>
      </c>
      <c r="E202" s="47">
        <v>5</v>
      </c>
      <c r="F202" s="47">
        <v>3</v>
      </c>
      <c r="G202" s="47">
        <v>5</v>
      </c>
      <c r="H202" s="47">
        <v>0</v>
      </c>
      <c r="I202" s="47">
        <v>0</v>
      </c>
      <c r="J202" s="47">
        <v>0</v>
      </c>
      <c r="K202" s="47" t="s">
        <v>41</v>
      </c>
      <c r="L202" s="48">
        <v>0</v>
      </c>
      <c r="M202" s="48"/>
      <c r="N202" s="50"/>
      <c r="O202" s="11" t="s">
        <v>10</v>
      </c>
      <c r="P202" s="11" t="s">
        <v>33</v>
      </c>
      <c r="Q202" s="11" t="s">
        <v>25</v>
      </c>
      <c r="R202" s="11"/>
      <c r="S202" s="59"/>
      <c r="T202" s="59"/>
      <c r="U202" s="11"/>
      <c r="V202" s="11"/>
      <c r="W202" s="45">
        <v>0</v>
      </c>
      <c r="X202" s="45">
        <v>2</v>
      </c>
      <c r="Y202" s="45">
        <v>1</v>
      </c>
      <c r="Z202" s="45"/>
      <c r="AA202" s="184" t="s">
        <v>10</v>
      </c>
      <c r="AB202" s="11" t="s">
        <v>349</v>
      </c>
      <c r="AC202" s="60">
        <f t="shared" si="14"/>
        <v>-0.5</v>
      </c>
      <c r="AD202" s="60">
        <f t="shared" si="15"/>
        <v>0</v>
      </c>
      <c r="AE202" s="61">
        <f t="shared" si="16"/>
        <v>-0.5</v>
      </c>
      <c r="AF202" s="61">
        <f>INDEX($BA$26:BF$44,MATCH(AE202,$AZ$26:$AZ$44,-1),MATCH(D202,$BA$25:$BF$25))</f>
        <v>0</v>
      </c>
      <c r="AG202" s="61">
        <v>1</v>
      </c>
      <c r="AH202" s="61">
        <v>1</v>
      </c>
      <c r="AI202" s="61">
        <v>1</v>
      </c>
      <c r="AJ202" s="61">
        <v>1</v>
      </c>
      <c r="AK202" s="61">
        <v>1</v>
      </c>
      <c r="AL202" s="61">
        <v>0.8</v>
      </c>
      <c r="AM202" s="61">
        <f t="shared" si="17"/>
        <v>44</v>
      </c>
      <c r="AN202" s="62">
        <f t="shared" si="18"/>
        <v>0</v>
      </c>
      <c r="AO202" s="62">
        <f t="shared" si="19"/>
        <v>0</v>
      </c>
      <c r="AP202" s="62">
        <f t="shared" si="20"/>
        <v>0</v>
      </c>
      <c r="AQ202" s="31"/>
      <c r="AR202" s="19"/>
      <c r="AS202" s="19"/>
      <c r="AT202" s="19"/>
      <c r="AU202" s="19"/>
    </row>
    <row r="203" spans="1:47" ht="15" customHeight="1">
      <c r="A203" s="11" t="s">
        <v>325</v>
      </c>
      <c r="B203" s="11">
        <v>3134</v>
      </c>
      <c r="C203" s="11"/>
      <c r="D203" s="49" t="s">
        <v>22</v>
      </c>
      <c r="E203" s="47">
        <v>3</v>
      </c>
      <c r="F203" s="47">
        <v>4</v>
      </c>
      <c r="G203" s="47">
        <v>0</v>
      </c>
      <c r="H203" s="47">
        <v>0</v>
      </c>
      <c r="I203" s="47">
        <v>0</v>
      </c>
      <c r="J203" s="47">
        <v>0</v>
      </c>
      <c r="K203" s="47" t="s">
        <v>41</v>
      </c>
      <c r="L203" s="48">
        <v>0</v>
      </c>
      <c r="M203" s="48"/>
      <c r="N203" s="50"/>
      <c r="O203" s="11" t="s">
        <v>10</v>
      </c>
      <c r="P203" s="11" t="s">
        <v>35</v>
      </c>
      <c r="Q203" s="11" t="s">
        <v>33</v>
      </c>
      <c r="R203" s="11" t="s">
        <v>25</v>
      </c>
      <c r="S203" s="11" t="s">
        <v>6</v>
      </c>
      <c r="T203" s="11"/>
      <c r="U203" s="11"/>
      <c r="V203" s="11"/>
      <c r="W203" s="45">
        <v>0</v>
      </c>
      <c r="X203" s="45">
        <v>0</v>
      </c>
      <c r="Y203" s="45">
        <v>4</v>
      </c>
      <c r="Z203" s="45"/>
      <c r="AA203" s="184" t="s">
        <v>10</v>
      </c>
      <c r="AB203" s="11" t="s">
        <v>351</v>
      </c>
      <c r="AC203" s="60">
        <f t="shared" si="14"/>
        <v>-0.5</v>
      </c>
      <c r="AD203" s="60">
        <f t="shared" si="15"/>
        <v>0</v>
      </c>
      <c r="AE203" s="61">
        <f t="shared" si="16"/>
        <v>-0.5</v>
      </c>
      <c r="AF203" s="61">
        <f>INDEX($BA$26:BF$44,MATCH(AE203,$AZ$26:$AZ$44,-1),MATCH(D203,$BA$25:$BF$25))</f>
        <v>0</v>
      </c>
      <c r="AG203" s="61">
        <v>1</v>
      </c>
      <c r="AH203" s="61">
        <v>1</v>
      </c>
      <c r="AI203" s="61">
        <v>1</v>
      </c>
      <c r="AJ203" s="61">
        <v>1</v>
      </c>
      <c r="AK203" s="61">
        <v>1</v>
      </c>
      <c r="AL203" s="61">
        <v>0.8</v>
      </c>
      <c r="AM203" s="61">
        <f t="shared" si="17"/>
        <v>44</v>
      </c>
      <c r="AN203" s="62">
        <f t="shared" si="18"/>
        <v>0</v>
      </c>
      <c r="AO203" s="62">
        <f t="shared" si="19"/>
        <v>0</v>
      </c>
      <c r="AP203" s="62">
        <f t="shared" si="20"/>
        <v>0</v>
      </c>
      <c r="AQ203" s="31"/>
      <c r="AR203" s="19"/>
      <c r="AS203" s="19"/>
      <c r="AT203" s="19"/>
      <c r="AU203" s="19"/>
    </row>
    <row r="204" spans="1:47" ht="15" customHeight="1">
      <c r="A204" s="11" t="s">
        <v>70</v>
      </c>
      <c r="B204" s="11">
        <v>407</v>
      </c>
      <c r="C204" s="11"/>
      <c r="D204" s="49" t="s">
        <v>16</v>
      </c>
      <c r="E204" s="47">
        <v>3</v>
      </c>
      <c r="F204" s="47">
        <v>3</v>
      </c>
      <c r="G204" s="47">
        <v>6</v>
      </c>
      <c r="H204" s="47">
        <v>5</v>
      </c>
      <c r="I204" s="47">
        <v>4</v>
      </c>
      <c r="J204" s="47">
        <v>4</v>
      </c>
      <c r="K204" s="47" t="s">
        <v>41</v>
      </c>
      <c r="L204" s="48">
        <v>6</v>
      </c>
      <c r="M204" s="48"/>
      <c r="N204" s="50"/>
      <c r="O204" s="11" t="s">
        <v>25</v>
      </c>
      <c r="P204" s="11"/>
      <c r="Q204" s="11"/>
      <c r="R204" s="11"/>
      <c r="S204" s="59"/>
      <c r="T204" s="59"/>
      <c r="U204" s="11"/>
      <c r="V204" s="11"/>
      <c r="W204" s="45">
        <v>3</v>
      </c>
      <c r="X204" s="45">
        <v>1</v>
      </c>
      <c r="Y204" s="45">
        <v>0</v>
      </c>
      <c r="Z204" s="45"/>
      <c r="AA204" s="184" t="s">
        <v>52</v>
      </c>
      <c r="AB204" s="11" t="s">
        <v>332</v>
      </c>
      <c r="AC204" s="60">
        <f t="shared" si="14"/>
        <v>0.5</v>
      </c>
      <c r="AD204" s="60">
        <f t="shared" si="15"/>
        <v>2.5</v>
      </c>
      <c r="AE204" s="61">
        <f t="shared" si="16"/>
        <v>3</v>
      </c>
      <c r="AF204" s="61">
        <f>INDEX($BA$26:BF$44,MATCH(AE204,$AZ$26:$AZ$44,-1),MATCH(D204,$BA$25:$BF$25))</f>
        <v>0</v>
      </c>
      <c r="AG204" s="61">
        <v>1.6</v>
      </c>
      <c r="AH204" s="61">
        <v>1</v>
      </c>
      <c r="AI204" s="61">
        <v>1</v>
      </c>
      <c r="AJ204" s="61">
        <v>1</v>
      </c>
      <c r="AK204" s="61">
        <v>1</v>
      </c>
      <c r="AL204" s="61">
        <v>1</v>
      </c>
      <c r="AM204" s="61">
        <f t="shared" si="17"/>
        <v>1432</v>
      </c>
      <c r="AN204" s="62">
        <f t="shared" si="18"/>
        <v>429600000</v>
      </c>
      <c r="AO204" s="62">
        <f t="shared" si="19"/>
        <v>3</v>
      </c>
      <c r="AP204" s="62">
        <f t="shared" si="20"/>
        <v>9</v>
      </c>
      <c r="AQ204" s="24"/>
      <c r="AR204" s="23"/>
      <c r="AS204" s="18"/>
      <c r="AT204" s="18"/>
      <c r="AU204" s="18"/>
    </row>
    <row r="205" spans="1:47" ht="15.75">
      <c r="A205" s="11" t="s">
        <v>249</v>
      </c>
      <c r="B205" s="11">
        <v>1712</v>
      </c>
      <c r="C205" s="11"/>
      <c r="D205" s="49" t="s">
        <v>22</v>
      </c>
      <c r="E205" s="47" t="s">
        <v>15</v>
      </c>
      <c r="F205" s="47" t="s">
        <v>15</v>
      </c>
      <c r="G205" s="47">
        <v>2</v>
      </c>
      <c r="H205" s="47">
        <v>0</v>
      </c>
      <c r="I205" s="47">
        <v>0</v>
      </c>
      <c r="J205" s="47">
        <v>0</v>
      </c>
      <c r="K205" s="47" t="s">
        <v>41</v>
      </c>
      <c r="L205" s="48">
        <v>0</v>
      </c>
      <c r="M205" s="48"/>
      <c r="N205" s="50"/>
      <c r="O205" s="11" t="s">
        <v>10</v>
      </c>
      <c r="P205" s="11" t="s">
        <v>21</v>
      </c>
      <c r="Q205" s="11" t="s">
        <v>33</v>
      </c>
      <c r="R205" s="11" t="s">
        <v>25</v>
      </c>
      <c r="S205" s="11"/>
      <c r="T205" s="11"/>
      <c r="U205" s="11"/>
      <c r="V205" s="11"/>
      <c r="W205" s="45">
        <v>0</v>
      </c>
      <c r="X205" s="45">
        <v>0</v>
      </c>
      <c r="Y205" s="45">
        <v>1</v>
      </c>
      <c r="Z205" s="45"/>
      <c r="AA205" s="184" t="s">
        <v>10</v>
      </c>
      <c r="AB205" s="11" t="s">
        <v>342</v>
      </c>
      <c r="AC205" s="60">
        <f t="shared" si="14"/>
        <v>-0.5</v>
      </c>
      <c r="AD205" s="60">
        <f t="shared" si="15"/>
        <v>0</v>
      </c>
      <c r="AE205" s="61">
        <f t="shared" si="16"/>
        <v>-0.5</v>
      </c>
      <c r="AF205" s="61">
        <f>INDEX($BA$26:BF$44,MATCH(AE205,$AZ$26:$AZ$44,-1),MATCH(D205,$BA$25:$BF$25))</f>
        <v>0</v>
      </c>
      <c r="AG205" s="61">
        <v>1</v>
      </c>
      <c r="AH205" s="61">
        <v>1</v>
      </c>
      <c r="AI205" s="61">
        <v>1</v>
      </c>
      <c r="AJ205" s="61">
        <v>1</v>
      </c>
      <c r="AK205" s="61">
        <v>1</v>
      </c>
      <c r="AL205" s="61">
        <v>0.8</v>
      </c>
      <c r="AM205" s="61">
        <f t="shared" si="17"/>
        <v>44</v>
      </c>
      <c r="AN205" s="62">
        <f t="shared" si="18"/>
        <v>0</v>
      </c>
      <c r="AO205" s="62">
        <f t="shared" si="19"/>
        <v>0</v>
      </c>
      <c r="AP205" s="62">
        <f t="shared" si="20"/>
        <v>0</v>
      </c>
      <c r="AQ205" s="24"/>
      <c r="AR205" s="18"/>
      <c r="AS205" s="18"/>
      <c r="AT205" s="18"/>
      <c r="AU205" s="18"/>
    </row>
    <row r="206" spans="1:47" ht="15" customHeight="1">
      <c r="A206" s="58" t="s">
        <v>43</v>
      </c>
      <c r="B206" s="58">
        <v>3012</v>
      </c>
      <c r="C206" s="58"/>
      <c r="D206" s="63" t="s">
        <v>18</v>
      </c>
      <c r="E206" s="64">
        <v>5</v>
      </c>
      <c r="F206" s="64">
        <v>6</v>
      </c>
      <c r="G206" s="64">
        <v>3</v>
      </c>
      <c r="H206" s="64">
        <v>6</v>
      </c>
      <c r="I206" s="64">
        <v>5</v>
      </c>
      <c r="J206" s="64">
        <v>2</v>
      </c>
      <c r="K206" s="64" t="s">
        <v>41</v>
      </c>
      <c r="L206" s="65">
        <v>9</v>
      </c>
      <c r="M206" s="65"/>
      <c r="N206" s="66" t="s">
        <v>23</v>
      </c>
      <c r="O206" s="58" t="s">
        <v>25</v>
      </c>
      <c r="P206" s="58" t="s">
        <v>28</v>
      </c>
      <c r="Q206" s="58"/>
      <c r="R206" s="58"/>
      <c r="S206" s="70"/>
      <c r="T206" s="70"/>
      <c r="U206" s="58" t="s">
        <v>18</v>
      </c>
      <c r="V206" s="58"/>
      <c r="W206" s="67">
        <v>1</v>
      </c>
      <c r="X206" s="67">
        <v>0</v>
      </c>
      <c r="Y206" s="67">
        <v>3</v>
      </c>
      <c r="Z206" s="67"/>
      <c r="AA206" s="185" t="s">
        <v>52</v>
      </c>
      <c r="AB206" s="58" t="s">
        <v>343</v>
      </c>
      <c r="AC206" s="60">
        <f t="shared" si="14"/>
        <v>1</v>
      </c>
      <c r="AD206" s="60">
        <f t="shared" si="15"/>
        <v>3</v>
      </c>
      <c r="AE206" s="61">
        <f t="shared" si="16"/>
        <v>4</v>
      </c>
      <c r="AF206" s="61">
        <f>INDEX($BA$26:BF$44,MATCH(AE206,$AZ$26:$AZ$44,-1),MATCH(D206,$BA$25:$BF$25))</f>
        <v>0</v>
      </c>
      <c r="AG206" s="61">
        <v>1</v>
      </c>
      <c r="AH206" s="61">
        <v>1</v>
      </c>
      <c r="AI206" s="61">
        <v>1</v>
      </c>
      <c r="AJ206" s="61">
        <v>1</v>
      </c>
      <c r="AK206" s="61">
        <v>1</v>
      </c>
      <c r="AL206" s="61">
        <v>0.8</v>
      </c>
      <c r="AM206" s="68">
        <f t="shared" si="17"/>
        <v>2928</v>
      </c>
      <c r="AN206" s="69">
        <f t="shared" si="18"/>
        <v>2928000000</v>
      </c>
      <c r="AO206" s="69">
        <f t="shared" si="19"/>
        <v>12</v>
      </c>
      <c r="AP206" s="69">
        <f t="shared" si="20"/>
        <v>12</v>
      </c>
      <c r="AQ206" s="31"/>
      <c r="AR206" s="18"/>
      <c r="AS206" s="18"/>
      <c r="AT206" s="18"/>
      <c r="AU206" s="18"/>
    </row>
    <row r="207" spans="1:47" ht="15.75">
      <c r="A207" s="11" t="s">
        <v>133</v>
      </c>
      <c r="B207" s="11">
        <v>2203</v>
      </c>
      <c r="C207" s="11"/>
      <c r="D207" s="49" t="s">
        <v>22</v>
      </c>
      <c r="E207" s="47">
        <v>7</v>
      </c>
      <c r="F207" s="47">
        <v>4</v>
      </c>
      <c r="G207" s="47" t="s">
        <v>15</v>
      </c>
      <c r="H207" s="47">
        <v>0</v>
      </c>
      <c r="I207" s="47">
        <v>0</v>
      </c>
      <c r="J207" s="47">
        <v>0</v>
      </c>
      <c r="K207" s="47" t="s">
        <v>41</v>
      </c>
      <c r="L207" s="48">
        <v>0</v>
      </c>
      <c r="M207" s="48"/>
      <c r="N207" s="50"/>
      <c r="O207" s="11" t="s">
        <v>10</v>
      </c>
      <c r="P207" s="11" t="s">
        <v>33</v>
      </c>
      <c r="Q207" s="11" t="s">
        <v>25</v>
      </c>
      <c r="R207" s="11" t="s">
        <v>30</v>
      </c>
      <c r="S207" s="11"/>
      <c r="T207" s="11"/>
      <c r="U207" s="11"/>
      <c r="V207" s="11"/>
      <c r="W207" s="45">
        <v>0</v>
      </c>
      <c r="X207" s="45">
        <v>1</v>
      </c>
      <c r="Y207" s="45">
        <v>3</v>
      </c>
      <c r="Z207" s="45"/>
      <c r="AA207" s="184" t="s">
        <v>10</v>
      </c>
      <c r="AB207" s="11" t="s">
        <v>334</v>
      </c>
      <c r="AC207" s="60">
        <f t="shared" si="14"/>
        <v>-0.5</v>
      </c>
      <c r="AD207" s="60">
        <f t="shared" si="15"/>
        <v>0</v>
      </c>
      <c r="AE207" s="61">
        <f t="shared" si="16"/>
        <v>-0.5</v>
      </c>
      <c r="AF207" s="61">
        <f>INDEX($BA$26:BF$44,MATCH(AE207,$AZ$26:$AZ$44,-1),MATCH(D207,$BA$25:$BF$25))</f>
        <v>0</v>
      </c>
      <c r="AG207" s="61">
        <v>1</v>
      </c>
      <c r="AH207" s="61">
        <v>1</v>
      </c>
      <c r="AI207" s="61">
        <v>1</v>
      </c>
      <c r="AJ207" s="61">
        <v>1</v>
      </c>
      <c r="AK207" s="61">
        <v>1</v>
      </c>
      <c r="AL207" s="61">
        <v>0.8</v>
      </c>
      <c r="AM207" s="61">
        <f t="shared" si="17"/>
        <v>44</v>
      </c>
      <c r="AN207" s="62">
        <f t="shared" si="18"/>
        <v>0</v>
      </c>
      <c r="AO207" s="62">
        <f t="shared" si="19"/>
        <v>0</v>
      </c>
      <c r="AP207" s="62">
        <f t="shared" si="20"/>
        <v>0</v>
      </c>
      <c r="AQ207" s="31"/>
      <c r="AR207" s="18"/>
      <c r="AS207" s="18"/>
      <c r="AT207" s="18"/>
      <c r="AU207" s="18"/>
    </row>
    <row r="208" spans="1:47" ht="15" customHeight="1">
      <c r="A208" s="11" t="s">
        <v>140</v>
      </c>
      <c r="B208" s="11">
        <v>2310</v>
      </c>
      <c r="C208" s="11"/>
      <c r="D208" s="49" t="s">
        <v>22</v>
      </c>
      <c r="E208" s="47">
        <v>5</v>
      </c>
      <c r="F208" s="47">
        <v>4</v>
      </c>
      <c r="G208" s="47">
        <v>5</v>
      </c>
      <c r="H208" s="47">
        <v>0</v>
      </c>
      <c r="I208" s="47">
        <v>0</v>
      </c>
      <c r="J208" s="47">
        <v>1</v>
      </c>
      <c r="K208" s="47" t="s">
        <v>41</v>
      </c>
      <c r="L208" s="48">
        <v>0</v>
      </c>
      <c r="M208" s="48"/>
      <c r="N208" s="50"/>
      <c r="O208" s="11" t="s">
        <v>33</v>
      </c>
      <c r="P208" s="11" t="s">
        <v>25</v>
      </c>
      <c r="Q208" s="11"/>
      <c r="R208" s="11"/>
      <c r="S208" s="11"/>
      <c r="T208" s="11"/>
      <c r="U208" s="11"/>
      <c r="V208" s="11"/>
      <c r="W208" s="45">
        <v>6</v>
      </c>
      <c r="X208" s="45">
        <v>0</v>
      </c>
      <c r="Y208" s="45">
        <v>0</v>
      </c>
      <c r="Z208" s="45"/>
      <c r="AA208" s="184" t="s">
        <v>52</v>
      </c>
      <c r="AB208" s="11" t="s">
        <v>334</v>
      </c>
      <c r="AC208" s="60">
        <f t="shared" si="14"/>
        <v>-0.5</v>
      </c>
      <c r="AD208" s="60">
        <f t="shared" si="15"/>
        <v>0</v>
      </c>
      <c r="AE208" s="61">
        <f t="shared" si="16"/>
        <v>-0.5</v>
      </c>
      <c r="AF208" s="61">
        <f>INDEX($BA$26:BF$44,MATCH(AE208,$AZ$26:$AZ$44,-1),MATCH(D208,$BA$25:$BF$25))</f>
        <v>0</v>
      </c>
      <c r="AG208" s="61">
        <v>1</v>
      </c>
      <c r="AH208" s="61">
        <v>1</v>
      </c>
      <c r="AI208" s="61">
        <v>1</v>
      </c>
      <c r="AJ208" s="61">
        <v>1</v>
      </c>
      <c r="AK208" s="61">
        <v>1</v>
      </c>
      <c r="AL208" s="61">
        <v>0.8</v>
      </c>
      <c r="AM208" s="61">
        <f t="shared" si="17"/>
        <v>44</v>
      </c>
      <c r="AN208" s="62">
        <f t="shared" si="18"/>
        <v>264</v>
      </c>
      <c r="AO208" s="62">
        <f t="shared" si="19"/>
        <v>0</v>
      </c>
      <c r="AP208" s="62">
        <f t="shared" si="20"/>
        <v>0</v>
      </c>
      <c r="AQ208" s="24"/>
      <c r="AR208" s="18"/>
      <c r="AS208" s="18"/>
      <c r="AT208" s="18"/>
      <c r="AU208" s="18"/>
    </row>
    <row r="209" spans="1:47" ht="15" customHeight="1">
      <c r="A209" s="11" t="s">
        <v>205</v>
      </c>
      <c r="B209" s="11">
        <v>735</v>
      </c>
      <c r="C209" s="11"/>
      <c r="D209" s="49" t="s">
        <v>22</v>
      </c>
      <c r="E209" s="47">
        <v>8</v>
      </c>
      <c r="F209" s="47">
        <v>9</v>
      </c>
      <c r="G209" s="47">
        <v>4</v>
      </c>
      <c r="H209" s="47">
        <v>0</v>
      </c>
      <c r="I209" s="47">
        <v>0</v>
      </c>
      <c r="J209" s="47">
        <v>0</v>
      </c>
      <c r="K209" s="47" t="s">
        <v>41</v>
      </c>
      <c r="L209" s="48">
        <v>0</v>
      </c>
      <c r="M209" s="48"/>
      <c r="N209" s="50"/>
      <c r="O209" s="11" t="s">
        <v>10</v>
      </c>
      <c r="P209" s="11" t="s">
        <v>33</v>
      </c>
      <c r="Q209" s="11" t="s">
        <v>25</v>
      </c>
      <c r="R209" s="11"/>
      <c r="S209" s="11"/>
      <c r="T209" s="11"/>
      <c r="U209" s="11"/>
      <c r="V209" s="11"/>
      <c r="W209" s="45">
        <v>0</v>
      </c>
      <c r="X209" s="45">
        <v>0</v>
      </c>
      <c r="Y209" s="45">
        <v>1</v>
      </c>
      <c r="Z209" s="45"/>
      <c r="AA209" s="184" t="s">
        <v>10</v>
      </c>
      <c r="AB209" s="11" t="s">
        <v>348</v>
      </c>
      <c r="AC209" s="60">
        <f t="shared" si="14"/>
        <v>-0.5</v>
      </c>
      <c r="AD209" s="60">
        <f t="shared" si="15"/>
        <v>0</v>
      </c>
      <c r="AE209" s="61">
        <f t="shared" si="16"/>
        <v>-0.5</v>
      </c>
      <c r="AF209" s="61">
        <f>INDEX($BA$26:BF$44,MATCH(AE209,$AZ$26:$AZ$44,-1),MATCH(D209,$BA$25:$BF$25))</f>
        <v>0</v>
      </c>
      <c r="AG209" s="61">
        <v>1</v>
      </c>
      <c r="AH209" s="61">
        <v>1</v>
      </c>
      <c r="AI209" s="61">
        <v>1</v>
      </c>
      <c r="AJ209" s="61">
        <v>1</v>
      </c>
      <c r="AK209" s="61">
        <v>1</v>
      </c>
      <c r="AL209" s="61">
        <v>0.8</v>
      </c>
      <c r="AM209" s="61">
        <f t="shared" si="17"/>
        <v>44</v>
      </c>
      <c r="AN209" s="62">
        <f t="shared" si="18"/>
        <v>0</v>
      </c>
      <c r="AO209" s="62">
        <f t="shared" si="19"/>
        <v>0</v>
      </c>
      <c r="AP209" s="62">
        <f t="shared" si="20"/>
        <v>0</v>
      </c>
      <c r="AQ209" s="24"/>
      <c r="AR209" s="18"/>
      <c r="AS209" s="18"/>
      <c r="AT209" s="18"/>
      <c r="AU209" s="18"/>
    </row>
    <row r="210" spans="1:47" ht="15" customHeight="1">
      <c r="A210" s="11" t="s">
        <v>204</v>
      </c>
      <c r="B210" s="11">
        <v>734</v>
      </c>
      <c r="C210" s="11"/>
      <c r="D210" s="49" t="s">
        <v>22</v>
      </c>
      <c r="E210" s="47">
        <v>5</v>
      </c>
      <c r="F210" s="47">
        <v>7</v>
      </c>
      <c r="G210" s="47">
        <v>7</v>
      </c>
      <c r="H210" s="47">
        <v>0</v>
      </c>
      <c r="I210" s="47">
        <v>0</v>
      </c>
      <c r="J210" s="47">
        <v>0</v>
      </c>
      <c r="K210" s="47" t="s">
        <v>41</v>
      </c>
      <c r="L210" s="48">
        <v>0</v>
      </c>
      <c r="M210" s="48"/>
      <c r="N210" s="50"/>
      <c r="O210" s="11" t="s">
        <v>10</v>
      </c>
      <c r="P210" s="11" t="s">
        <v>33</v>
      </c>
      <c r="Q210" s="11" t="s">
        <v>25</v>
      </c>
      <c r="R210" s="11"/>
      <c r="S210" s="11"/>
      <c r="T210" s="11"/>
      <c r="U210" s="11"/>
      <c r="V210" s="11"/>
      <c r="W210" s="45">
        <v>0</v>
      </c>
      <c r="X210" s="45">
        <v>0</v>
      </c>
      <c r="Y210" s="45">
        <v>4</v>
      </c>
      <c r="Z210" s="45"/>
      <c r="AA210" s="184" t="s">
        <v>10</v>
      </c>
      <c r="AB210" s="11" t="s">
        <v>348</v>
      </c>
      <c r="AC210" s="60">
        <f t="shared" si="14"/>
        <v>-0.5</v>
      </c>
      <c r="AD210" s="60">
        <f t="shared" si="15"/>
        <v>0</v>
      </c>
      <c r="AE210" s="61">
        <f t="shared" si="16"/>
        <v>-0.5</v>
      </c>
      <c r="AF210" s="61">
        <f>INDEX($BA$26:BF$44,MATCH(AE210,$AZ$26:$AZ$44,-1),MATCH(D210,$BA$25:$BF$25))</f>
        <v>0</v>
      </c>
      <c r="AG210" s="61">
        <v>1</v>
      </c>
      <c r="AH210" s="61">
        <v>1</v>
      </c>
      <c r="AI210" s="61">
        <v>1</v>
      </c>
      <c r="AJ210" s="61">
        <v>1</v>
      </c>
      <c r="AK210" s="61">
        <v>1</v>
      </c>
      <c r="AL210" s="61">
        <v>0.8</v>
      </c>
      <c r="AM210" s="61">
        <f t="shared" si="17"/>
        <v>44</v>
      </c>
      <c r="AN210" s="62">
        <f t="shared" si="18"/>
        <v>0</v>
      </c>
      <c r="AO210" s="62">
        <f t="shared" si="19"/>
        <v>0</v>
      </c>
      <c r="AP210" s="62">
        <f t="shared" si="20"/>
        <v>0</v>
      </c>
      <c r="AQ210" s="24"/>
      <c r="AR210" s="19"/>
      <c r="AS210" s="19"/>
      <c r="AT210" s="19"/>
      <c r="AU210" s="19"/>
    </row>
    <row r="211" spans="1:47" ht="15" customHeight="1">
      <c r="A211" s="11" t="s">
        <v>162</v>
      </c>
      <c r="B211" s="11">
        <v>2807</v>
      </c>
      <c r="C211" s="11"/>
      <c r="D211" s="49" t="s">
        <v>22</v>
      </c>
      <c r="E211" s="47">
        <v>9</v>
      </c>
      <c r="F211" s="47">
        <v>9</v>
      </c>
      <c r="G211" s="47">
        <v>9</v>
      </c>
      <c r="H211" s="47">
        <v>0</v>
      </c>
      <c r="I211" s="47">
        <v>0</v>
      </c>
      <c r="J211" s="47">
        <v>0</v>
      </c>
      <c r="K211" s="47" t="s">
        <v>41</v>
      </c>
      <c r="L211" s="48">
        <v>0</v>
      </c>
      <c r="M211" s="48"/>
      <c r="N211" s="50"/>
      <c r="O211" s="11" t="s">
        <v>10</v>
      </c>
      <c r="P211" s="11" t="s">
        <v>33</v>
      </c>
      <c r="Q211" s="11" t="s">
        <v>25</v>
      </c>
      <c r="R211" s="11"/>
      <c r="S211" s="11"/>
      <c r="T211" s="11"/>
      <c r="U211" s="11"/>
      <c r="V211" s="11"/>
      <c r="W211" s="45">
        <v>0</v>
      </c>
      <c r="X211" s="45">
        <v>0</v>
      </c>
      <c r="Y211" s="45">
        <v>0</v>
      </c>
      <c r="Z211" s="45"/>
      <c r="AA211" s="184" t="s">
        <v>10</v>
      </c>
      <c r="AB211" s="11" t="s">
        <v>335</v>
      </c>
      <c r="AC211" s="60">
        <f t="shared" si="14"/>
        <v>-0.5</v>
      </c>
      <c r="AD211" s="60">
        <f t="shared" si="15"/>
        <v>0</v>
      </c>
      <c r="AE211" s="61">
        <f t="shared" si="16"/>
        <v>-0.5</v>
      </c>
      <c r="AF211" s="61">
        <f>INDEX($BA$26:BF$44,MATCH(AE211,$AZ$26:$AZ$44,-1),MATCH(D211,$BA$25:$BF$25))</f>
        <v>0</v>
      </c>
      <c r="AG211" s="61">
        <v>1</v>
      </c>
      <c r="AH211" s="61">
        <v>1</v>
      </c>
      <c r="AI211" s="61">
        <v>1</v>
      </c>
      <c r="AJ211" s="61">
        <v>1</v>
      </c>
      <c r="AK211" s="61">
        <v>1</v>
      </c>
      <c r="AL211" s="61">
        <v>0.8</v>
      </c>
      <c r="AM211" s="61">
        <f t="shared" si="17"/>
        <v>44</v>
      </c>
      <c r="AN211" s="62">
        <f t="shared" si="18"/>
        <v>0</v>
      </c>
      <c r="AO211" s="62">
        <f t="shared" si="19"/>
        <v>0</v>
      </c>
      <c r="AP211" s="62">
        <f t="shared" si="20"/>
        <v>0</v>
      </c>
      <c r="AQ211" s="31"/>
      <c r="AR211" s="18"/>
      <c r="AS211" s="18"/>
      <c r="AT211" s="18"/>
      <c r="AU211" s="18"/>
    </row>
    <row r="212" spans="1:47" ht="15" customHeight="1">
      <c r="A212" s="11" t="s">
        <v>235</v>
      </c>
      <c r="B212" s="11">
        <v>1337</v>
      </c>
      <c r="C212" s="11"/>
      <c r="D212" s="49" t="s">
        <v>22</v>
      </c>
      <c r="E212" s="47">
        <v>5</v>
      </c>
      <c r="F212" s="47">
        <v>2</v>
      </c>
      <c r="G212" s="47">
        <v>3</v>
      </c>
      <c r="H212" s="47">
        <v>0</v>
      </c>
      <c r="I212" s="47">
        <v>0</v>
      </c>
      <c r="J212" s="47">
        <v>0</v>
      </c>
      <c r="K212" s="47" t="s">
        <v>41</v>
      </c>
      <c r="L212" s="48">
        <v>0</v>
      </c>
      <c r="M212" s="48"/>
      <c r="N212" s="50"/>
      <c r="O212" s="11" t="s">
        <v>10</v>
      </c>
      <c r="P212" s="11" t="s">
        <v>33</v>
      </c>
      <c r="Q212" s="11" t="s">
        <v>25</v>
      </c>
      <c r="R212" s="11" t="s">
        <v>6</v>
      </c>
      <c r="S212" s="11"/>
      <c r="T212" s="11"/>
      <c r="U212" s="11"/>
      <c r="V212" s="11"/>
      <c r="W212" s="45">
        <v>0</v>
      </c>
      <c r="X212" s="45">
        <v>1</v>
      </c>
      <c r="Y212" s="45">
        <v>5</v>
      </c>
      <c r="Z212" s="45"/>
      <c r="AA212" s="184" t="s">
        <v>10</v>
      </c>
      <c r="AB212" s="58" t="s">
        <v>349</v>
      </c>
      <c r="AC212" s="60">
        <f t="shared" ref="AC212:AC275" si="21">VLOOKUP(L212,$AS$23:$AU$40,3)</f>
        <v>-0.5</v>
      </c>
      <c r="AD212" s="60">
        <f t="shared" ref="AD212:AD275" si="22">VLOOKUP(H212,$AW$23:$AX$36,2)</f>
        <v>0</v>
      </c>
      <c r="AE212" s="61">
        <f t="shared" ref="AE212:AE275" si="23">AC212+AD212</f>
        <v>-0.5</v>
      </c>
      <c r="AF212" s="61">
        <f>INDEX($BA$26:BF$44,MATCH(AE212,$AZ$26:$AZ$44,-1),MATCH(D212,$BA$25:$BF$25))</f>
        <v>0</v>
      </c>
      <c r="AG212" s="61">
        <v>1</v>
      </c>
      <c r="AH212" s="61">
        <v>1</v>
      </c>
      <c r="AI212" s="61">
        <v>1</v>
      </c>
      <c r="AJ212" s="61">
        <v>1</v>
      </c>
      <c r="AK212" s="61">
        <v>1</v>
      </c>
      <c r="AL212" s="61">
        <v>0.8</v>
      </c>
      <c r="AM212" s="68">
        <f t="shared" ref="AM212:AM275" si="24">(VLOOKUP(L212,$AS$23:$AV$40,4))*AG212*AH212*AI212*AJ212*AK212*AL212</f>
        <v>44</v>
      </c>
      <c r="AN212" s="69">
        <f t="shared" ref="AN212:AN275" si="25">AM212*((10^H212)*W212)</f>
        <v>0</v>
      </c>
      <c r="AO212" s="69">
        <f t="shared" ref="AO212:AO275" si="26">INDEX($BK$23:$BU$36,MATCH(L212,$BJ$23:$BJ$36),MATCH(H212,$BK$22:$BU$22))</f>
        <v>0</v>
      </c>
      <c r="AP212" s="69">
        <f t="shared" ref="AP212:AP275" si="27">AO212*W212</f>
        <v>0</v>
      </c>
      <c r="AQ212" s="31"/>
      <c r="AR212" s="18"/>
      <c r="AS212" s="18"/>
      <c r="AT212" s="18"/>
      <c r="AU212" s="18"/>
    </row>
    <row r="213" spans="1:47" ht="15.75">
      <c r="A213" s="11" t="s">
        <v>98</v>
      </c>
      <c r="B213" s="11">
        <v>1210</v>
      </c>
      <c r="C213" s="11"/>
      <c r="D213" s="49" t="s">
        <v>22</v>
      </c>
      <c r="E213" s="47">
        <v>2</v>
      </c>
      <c r="F213" s="47">
        <v>0</v>
      </c>
      <c r="G213" s="47">
        <v>0</v>
      </c>
      <c r="H213" s="47">
        <v>1</v>
      </c>
      <c r="I213" s="47">
        <v>1</v>
      </c>
      <c r="J213" s="47">
        <v>0</v>
      </c>
      <c r="K213" s="47" t="s">
        <v>41</v>
      </c>
      <c r="L213" s="48">
        <v>7</v>
      </c>
      <c r="M213" s="48"/>
      <c r="N213" s="50"/>
      <c r="O213" s="11" t="s">
        <v>33</v>
      </c>
      <c r="P213" s="11" t="s">
        <v>25</v>
      </c>
      <c r="Q213" s="11" t="s">
        <v>34</v>
      </c>
      <c r="R213" s="11"/>
      <c r="S213" s="11"/>
      <c r="T213" s="11"/>
      <c r="U213" s="11"/>
      <c r="V213" s="11"/>
      <c r="W213" s="45">
        <v>3</v>
      </c>
      <c r="X213" s="45">
        <v>0</v>
      </c>
      <c r="Y213" s="45">
        <v>4</v>
      </c>
      <c r="Z213" s="45"/>
      <c r="AA213" s="184" t="s">
        <v>52</v>
      </c>
      <c r="AB213" s="11" t="s">
        <v>333</v>
      </c>
      <c r="AC213" s="60">
        <f t="shared" si="21"/>
        <v>0.5</v>
      </c>
      <c r="AD213" s="60">
        <f t="shared" si="22"/>
        <v>0.5</v>
      </c>
      <c r="AE213" s="61">
        <f t="shared" si="23"/>
        <v>1</v>
      </c>
      <c r="AF213" s="61">
        <f>INDEX($BA$26:BF$44,MATCH(AE213,$AZ$26:$AZ$44,-1),MATCH(D213,$BA$25:$BF$25))</f>
        <v>0</v>
      </c>
      <c r="AG213" s="61">
        <v>1</v>
      </c>
      <c r="AH213" s="61">
        <v>1</v>
      </c>
      <c r="AI213" s="61">
        <v>1</v>
      </c>
      <c r="AJ213" s="61">
        <v>1</v>
      </c>
      <c r="AK213" s="61">
        <v>1</v>
      </c>
      <c r="AL213" s="61">
        <v>0.8</v>
      </c>
      <c r="AM213" s="61">
        <f t="shared" si="24"/>
        <v>1144</v>
      </c>
      <c r="AN213" s="62">
        <f t="shared" si="25"/>
        <v>34320</v>
      </c>
      <c r="AO213" s="62">
        <f t="shared" si="26"/>
        <v>0</v>
      </c>
      <c r="AP213" s="62">
        <f t="shared" si="27"/>
        <v>0</v>
      </c>
      <c r="AQ213" s="24"/>
      <c r="AR213" s="18"/>
      <c r="AS213" s="18"/>
      <c r="AT213" s="18"/>
      <c r="AU213" s="18"/>
    </row>
    <row r="214" spans="1:47" ht="15" customHeight="1">
      <c r="A214" s="11" t="s">
        <v>171</v>
      </c>
      <c r="B214" s="11">
        <v>3005</v>
      </c>
      <c r="C214" s="11"/>
      <c r="D214" s="49" t="s">
        <v>22</v>
      </c>
      <c r="E214" s="47">
        <v>7</v>
      </c>
      <c r="F214" s="47">
        <v>9</v>
      </c>
      <c r="G214" s="47">
        <v>8</v>
      </c>
      <c r="H214" s="47">
        <v>0</v>
      </c>
      <c r="I214" s="47">
        <v>0</v>
      </c>
      <c r="J214" s="47">
        <v>0</v>
      </c>
      <c r="K214" s="47" t="s">
        <v>41</v>
      </c>
      <c r="L214" s="48">
        <v>0</v>
      </c>
      <c r="M214" s="48"/>
      <c r="N214" s="50"/>
      <c r="O214" s="11" t="s">
        <v>10</v>
      </c>
      <c r="P214" s="11" t="s">
        <v>33</v>
      </c>
      <c r="Q214" s="11" t="s">
        <v>25</v>
      </c>
      <c r="R214" s="11"/>
      <c r="S214" s="11"/>
      <c r="T214" s="11"/>
      <c r="U214" s="11"/>
      <c r="V214" s="11"/>
      <c r="W214" s="45">
        <v>0</v>
      </c>
      <c r="X214" s="45">
        <v>1</v>
      </c>
      <c r="Y214" s="45">
        <v>4</v>
      </c>
      <c r="Z214" s="45"/>
      <c r="AA214" s="184" t="s">
        <v>10</v>
      </c>
      <c r="AB214" s="11" t="s">
        <v>335</v>
      </c>
      <c r="AC214" s="60">
        <f t="shared" si="21"/>
        <v>-0.5</v>
      </c>
      <c r="AD214" s="60">
        <f t="shared" si="22"/>
        <v>0</v>
      </c>
      <c r="AE214" s="61">
        <f t="shared" si="23"/>
        <v>-0.5</v>
      </c>
      <c r="AF214" s="61">
        <f>INDEX($BA$26:BF$44,MATCH(AE214,$AZ$26:$AZ$44,-1),MATCH(D214,$BA$25:$BF$25))</f>
        <v>0</v>
      </c>
      <c r="AG214" s="61">
        <v>1</v>
      </c>
      <c r="AH214" s="61">
        <v>1</v>
      </c>
      <c r="AI214" s="61">
        <v>1</v>
      </c>
      <c r="AJ214" s="61">
        <v>1</v>
      </c>
      <c r="AK214" s="61">
        <v>0.8</v>
      </c>
      <c r="AL214" s="61">
        <v>0.8</v>
      </c>
      <c r="AM214" s="61">
        <f t="shared" si="24"/>
        <v>35.200000000000003</v>
      </c>
      <c r="AN214" s="62">
        <f t="shared" si="25"/>
        <v>0</v>
      </c>
      <c r="AO214" s="62">
        <f t="shared" si="26"/>
        <v>0</v>
      </c>
      <c r="AP214" s="62">
        <f t="shared" si="27"/>
        <v>0</v>
      </c>
      <c r="AR214" s="18"/>
      <c r="AS214" s="18"/>
      <c r="AT214" s="18"/>
      <c r="AU214" s="18"/>
    </row>
    <row r="215" spans="1:47" ht="15" customHeight="1">
      <c r="A215" s="11" t="s">
        <v>131</v>
      </c>
      <c r="B215" s="11">
        <v>2109</v>
      </c>
      <c r="C215" s="11"/>
      <c r="D215" s="49" t="s">
        <v>18</v>
      </c>
      <c r="E215" s="47">
        <v>8</v>
      </c>
      <c r="F215" s="47" t="s">
        <v>15</v>
      </c>
      <c r="G215" s="47">
        <v>5</v>
      </c>
      <c r="H215" s="47">
        <v>5</v>
      </c>
      <c r="I215" s="47">
        <v>4</v>
      </c>
      <c r="J215" s="47">
        <v>5</v>
      </c>
      <c r="K215" s="47" t="s">
        <v>41</v>
      </c>
      <c r="L215" s="48" t="s">
        <v>15</v>
      </c>
      <c r="M215" s="48"/>
      <c r="N215" s="50" t="s">
        <v>19</v>
      </c>
      <c r="O215" s="11" t="s">
        <v>21</v>
      </c>
      <c r="P215" s="11" t="s">
        <v>25</v>
      </c>
      <c r="Q215" s="11"/>
      <c r="R215" s="11"/>
      <c r="S215" s="59"/>
      <c r="T215" s="59"/>
      <c r="U215" s="11"/>
      <c r="V215" s="11"/>
      <c r="W215" s="45">
        <v>7</v>
      </c>
      <c r="X215" s="45">
        <v>0</v>
      </c>
      <c r="Y215" s="45">
        <v>2</v>
      </c>
      <c r="Z215" s="45"/>
      <c r="AA215" s="184" t="s">
        <v>52</v>
      </c>
      <c r="AB215" s="11" t="s">
        <v>334</v>
      </c>
      <c r="AC215" s="60">
        <f t="shared" si="21"/>
        <v>1</v>
      </c>
      <c r="AD215" s="60">
        <f t="shared" si="22"/>
        <v>2.5</v>
      </c>
      <c r="AE215" s="61">
        <f t="shared" si="23"/>
        <v>3.5</v>
      </c>
      <c r="AF215" s="61">
        <f>INDEX($BA$26:BF$44,MATCH(AE215,$AZ$26:$AZ$44,-1),MATCH(D215,$BA$25:$BF$25))</f>
        <v>0.5</v>
      </c>
      <c r="AG215" s="61">
        <v>1</v>
      </c>
      <c r="AH215" s="61">
        <v>1</v>
      </c>
      <c r="AI215" s="61">
        <v>1</v>
      </c>
      <c r="AJ215" s="61">
        <v>1</v>
      </c>
      <c r="AK215" s="61">
        <v>1</v>
      </c>
      <c r="AL215" s="61">
        <v>0.8</v>
      </c>
      <c r="AM215" s="61">
        <f t="shared" si="24"/>
        <v>4688</v>
      </c>
      <c r="AN215" s="62">
        <f t="shared" si="25"/>
        <v>3281600000</v>
      </c>
      <c r="AO215" s="62">
        <f t="shared" si="26"/>
        <v>1</v>
      </c>
      <c r="AP215" s="62">
        <f t="shared" si="27"/>
        <v>7</v>
      </c>
      <c r="AQ215" s="31"/>
    </row>
    <row r="216" spans="1:47" ht="15" customHeight="1">
      <c r="A216" s="11" t="s">
        <v>312</v>
      </c>
      <c r="B216" s="11">
        <v>2934</v>
      </c>
      <c r="C216" s="11"/>
      <c r="D216" s="49" t="s">
        <v>22</v>
      </c>
      <c r="E216" s="47">
        <v>1</v>
      </c>
      <c r="F216" s="47">
        <v>1</v>
      </c>
      <c r="G216" s="47">
        <v>0</v>
      </c>
      <c r="H216" s="47">
        <v>0</v>
      </c>
      <c r="I216" s="47">
        <v>0</v>
      </c>
      <c r="J216" s="47">
        <v>0</v>
      </c>
      <c r="K216" s="47" t="s">
        <v>41</v>
      </c>
      <c r="L216" s="48">
        <v>0</v>
      </c>
      <c r="M216" s="48"/>
      <c r="N216" s="50"/>
      <c r="O216" s="11" t="s">
        <v>10</v>
      </c>
      <c r="P216" s="11" t="s">
        <v>33</v>
      </c>
      <c r="Q216" s="11" t="s">
        <v>25</v>
      </c>
      <c r="R216" s="11"/>
      <c r="S216" s="11"/>
      <c r="T216" s="11"/>
      <c r="U216" s="11"/>
      <c r="V216" s="11"/>
      <c r="W216" s="45">
        <v>0</v>
      </c>
      <c r="X216" s="45">
        <v>2</v>
      </c>
      <c r="Y216" s="45">
        <v>2</v>
      </c>
      <c r="Z216" s="45"/>
      <c r="AA216" s="184" t="s">
        <v>10</v>
      </c>
      <c r="AB216" s="11" t="s">
        <v>351</v>
      </c>
      <c r="AC216" s="60">
        <f t="shared" si="21"/>
        <v>-0.5</v>
      </c>
      <c r="AD216" s="60">
        <f t="shared" si="22"/>
        <v>0</v>
      </c>
      <c r="AE216" s="61">
        <f t="shared" si="23"/>
        <v>-0.5</v>
      </c>
      <c r="AF216" s="61">
        <f>INDEX($BA$26:BF$44,MATCH(AE216,$AZ$26:$AZ$44,-1),MATCH(D216,$BA$25:$BF$25))</f>
        <v>0</v>
      </c>
      <c r="AG216" s="61">
        <v>1</v>
      </c>
      <c r="AH216" s="61">
        <v>1</v>
      </c>
      <c r="AI216" s="61">
        <v>1</v>
      </c>
      <c r="AJ216" s="61">
        <v>1</v>
      </c>
      <c r="AK216" s="61">
        <v>0.8</v>
      </c>
      <c r="AL216" s="61">
        <v>0.8</v>
      </c>
      <c r="AM216" s="61">
        <f t="shared" si="24"/>
        <v>35.200000000000003</v>
      </c>
      <c r="AN216" s="62">
        <f t="shared" si="25"/>
        <v>0</v>
      </c>
      <c r="AO216" s="62">
        <f t="shared" si="26"/>
        <v>0</v>
      </c>
      <c r="AP216" s="62">
        <f t="shared" si="27"/>
        <v>0</v>
      </c>
      <c r="AQ216" s="31"/>
      <c r="AR216" s="23"/>
      <c r="AS216" s="18"/>
      <c r="AT216" s="18"/>
      <c r="AU216" s="18"/>
    </row>
    <row r="217" spans="1:47" ht="15" customHeight="1">
      <c r="A217" s="11" t="s">
        <v>165</v>
      </c>
      <c r="B217" s="11">
        <v>2903</v>
      </c>
      <c r="C217" s="11"/>
      <c r="D217" s="49" t="s">
        <v>22</v>
      </c>
      <c r="E217" s="47">
        <v>3</v>
      </c>
      <c r="F217" s="47">
        <v>0</v>
      </c>
      <c r="G217" s="47">
        <v>0</v>
      </c>
      <c r="H217" s="47">
        <v>0</v>
      </c>
      <c r="I217" s="47">
        <v>0</v>
      </c>
      <c r="J217" s="47">
        <v>0</v>
      </c>
      <c r="K217" s="47" t="s">
        <v>41</v>
      </c>
      <c r="L217" s="48">
        <v>0</v>
      </c>
      <c r="M217" s="48"/>
      <c r="N217" s="50"/>
      <c r="O217" s="11" t="s">
        <v>10</v>
      </c>
      <c r="P217" s="11" t="s">
        <v>33</v>
      </c>
      <c r="Q217" s="11" t="s">
        <v>25</v>
      </c>
      <c r="R217" s="11" t="s">
        <v>34</v>
      </c>
      <c r="S217" s="11"/>
      <c r="T217" s="11"/>
      <c r="U217" s="11"/>
      <c r="V217" s="11"/>
      <c r="W217" s="45">
        <v>0</v>
      </c>
      <c r="X217" s="45">
        <v>1</v>
      </c>
      <c r="Y217" s="45">
        <v>3</v>
      </c>
      <c r="Z217" s="45"/>
      <c r="AA217" s="184" t="s">
        <v>10</v>
      </c>
      <c r="AB217" s="11" t="s">
        <v>335</v>
      </c>
      <c r="AC217" s="60">
        <f t="shared" si="21"/>
        <v>-0.5</v>
      </c>
      <c r="AD217" s="60">
        <f t="shared" si="22"/>
        <v>0</v>
      </c>
      <c r="AE217" s="61">
        <f t="shared" si="23"/>
        <v>-0.5</v>
      </c>
      <c r="AF217" s="61">
        <f>INDEX($BA$26:BF$44,MATCH(AE217,$AZ$26:$AZ$44,-1),MATCH(D217,$BA$25:$BF$25))</f>
        <v>0</v>
      </c>
      <c r="AG217" s="61">
        <v>1</v>
      </c>
      <c r="AH217" s="61">
        <v>1</v>
      </c>
      <c r="AI217" s="61">
        <v>1</v>
      </c>
      <c r="AJ217" s="61">
        <v>1</v>
      </c>
      <c r="AK217" s="61">
        <v>1</v>
      </c>
      <c r="AL217" s="61">
        <v>0.8</v>
      </c>
      <c r="AM217" s="61">
        <f t="shared" si="24"/>
        <v>44</v>
      </c>
      <c r="AN217" s="62">
        <f t="shared" si="25"/>
        <v>0</v>
      </c>
      <c r="AO217" s="62">
        <f t="shared" si="26"/>
        <v>0</v>
      </c>
      <c r="AP217" s="62">
        <f t="shared" si="27"/>
        <v>0</v>
      </c>
      <c r="AQ217" s="31"/>
    </row>
    <row r="218" spans="1:47" ht="15.75">
      <c r="A218" s="78" t="s">
        <v>116</v>
      </c>
      <c r="B218" s="78">
        <v>1708</v>
      </c>
      <c r="C218" s="78"/>
      <c r="D218" s="79" t="s">
        <v>16</v>
      </c>
      <c r="E218" s="80">
        <v>7</v>
      </c>
      <c r="F218" s="80">
        <v>5</v>
      </c>
      <c r="G218" s="80">
        <v>5</v>
      </c>
      <c r="H218" s="80">
        <v>5</v>
      </c>
      <c r="I218" s="80">
        <v>7</v>
      </c>
      <c r="J218" s="80">
        <v>7</v>
      </c>
      <c r="K218" s="80" t="s">
        <v>41</v>
      </c>
      <c r="L218" s="81">
        <v>9</v>
      </c>
      <c r="M218" s="81"/>
      <c r="N218" s="82"/>
      <c r="O218" s="78" t="s">
        <v>20</v>
      </c>
      <c r="P218" s="78" t="s">
        <v>25</v>
      </c>
      <c r="Q218" s="78"/>
      <c r="R218" s="78"/>
      <c r="S218" s="83"/>
      <c r="T218" s="83"/>
      <c r="U218" s="78"/>
      <c r="V218" s="78"/>
      <c r="W218" s="56">
        <v>1</v>
      </c>
      <c r="X218" s="56">
        <v>0</v>
      </c>
      <c r="Y218" s="56">
        <v>4</v>
      </c>
      <c r="Z218" s="56"/>
      <c r="AA218" s="186" t="s">
        <v>52</v>
      </c>
      <c r="AB218" s="78" t="s">
        <v>334</v>
      </c>
      <c r="AC218" s="60">
        <f t="shared" si="21"/>
        <v>1</v>
      </c>
      <c r="AD218" s="60">
        <f t="shared" si="22"/>
        <v>2.5</v>
      </c>
      <c r="AE218" s="61">
        <f t="shared" si="23"/>
        <v>3.5</v>
      </c>
      <c r="AF218" s="61">
        <f>INDEX($BA$26:BF$44,MATCH(AE218,$AZ$26:$AZ$44,-1),MATCH(D218,$BA$25:$BF$25))</f>
        <v>0</v>
      </c>
      <c r="AG218" s="61">
        <v>1</v>
      </c>
      <c r="AH218" s="61">
        <v>1</v>
      </c>
      <c r="AI218" s="61">
        <v>1</v>
      </c>
      <c r="AJ218" s="61">
        <v>1</v>
      </c>
      <c r="AK218" s="61">
        <v>1</v>
      </c>
      <c r="AL218" s="61">
        <v>0.8</v>
      </c>
      <c r="AM218" s="84">
        <f t="shared" si="24"/>
        <v>2928</v>
      </c>
      <c r="AN218" s="85">
        <f t="shared" si="25"/>
        <v>292800000</v>
      </c>
      <c r="AO218" s="85">
        <f t="shared" si="26"/>
        <v>1</v>
      </c>
      <c r="AP218" s="85">
        <f t="shared" si="27"/>
        <v>1</v>
      </c>
      <c r="AQ218" s="25"/>
      <c r="AR218" s="19"/>
      <c r="AS218" s="19"/>
      <c r="AT218" s="19"/>
      <c r="AU218" s="19"/>
    </row>
    <row r="219" spans="1:47" ht="15" customHeight="1">
      <c r="A219" s="11" t="s">
        <v>96</v>
      </c>
      <c r="B219" s="11">
        <v>1105</v>
      </c>
      <c r="C219" s="11"/>
      <c r="D219" s="49" t="s">
        <v>18</v>
      </c>
      <c r="E219" s="47">
        <v>5</v>
      </c>
      <c r="F219" s="47">
        <v>9</v>
      </c>
      <c r="G219" s="47">
        <v>5</v>
      </c>
      <c r="H219" s="47">
        <v>5</v>
      </c>
      <c r="I219" s="47">
        <v>5</v>
      </c>
      <c r="J219" s="47">
        <v>5</v>
      </c>
      <c r="K219" s="47" t="s">
        <v>41</v>
      </c>
      <c r="L219" s="48">
        <v>9</v>
      </c>
      <c r="M219" s="48"/>
      <c r="N219" s="50"/>
      <c r="O219" s="11" t="s">
        <v>20</v>
      </c>
      <c r="P219" s="11" t="s">
        <v>25</v>
      </c>
      <c r="Q219" s="11"/>
      <c r="R219" s="11"/>
      <c r="S219" s="59"/>
      <c r="T219" s="59"/>
      <c r="U219" s="11"/>
      <c r="V219" s="11"/>
      <c r="W219" s="45">
        <v>3</v>
      </c>
      <c r="X219" s="45">
        <v>1</v>
      </c>
      <c r="Y219" s="45">
        <v>2</v>
      </c>
      <c r="Z219" s="45"/>
      <c r="AA219" s="184" t="s">
        <v>52</v>
      </c>
      <c r="AB219" s="11" t="s">
        <v>333</v>
      </c>
      <c r="AC219" s="60">
        <f t="shared" si="21"/>
        <v>1</v>
      </c>
      <c r="AD219" s="60">
        <f t="shared" si="22"/>
        <v>2.5</v>
      </c>
      <c r="AE219" s="61">
        <f t="shared" si="23"/>
        <v>3.5</v>
      </c>
      <c r="AF219" s="61">
        <f>INDEX($BA$26:BF$44,MATCH(AE219,$AZ$26:$AZ$44,-1),MATCH(D219,$BA$25:$BF$25))</f>
        <v>0.5</v>
      </c>
      <c r="AG219" s="61">
        <v>1</v>
      </c>
      <c r="AH219" s="61">
        <v>1</v>
      </c>
      <c r="AI219" s="61">
        <v>1</v>
      </c>
      <c r="AJ219" s="61">
        <v>1</v>
      </c>
      <c r="AK219" s="61">
        <v>1</v>
      </c>
      <c r="AL219" s="61">
        <v>0.8</v>
      </c>
      <c r="AM219" s="61">
        <f t="shared" si="24"/>
        <v>2928</v>
      </c>
      <c r="AN219" s="62">
        <f t="shared" si="25"/>
        <v>878400000</v>
      </c>
      <c r="AO219" s="62">
        <f t="shared" si="26"/>
        <v>1</v>
      </c>
      <c r="AP219" s="62">
        <f t="shared" si="27"/>
        <v>3</v>
      </c>
      <c r="AQ219" s="31"/>
      <c r="AR219" s="21"/>
      <c r="AS219" s="21"/>
      <c r="AT219" s="21"/>
      <c r="AU219" s="21"/>
    </row>
    <row r="220" spans="1:47" ht="15" customHeight="1">
      <c r="A220" s="78" t="s">
        <v>59</v>
      </c>
      <c r="B220" s="78">
        <v>110</v>
      </c>
      <c r="C220" s="78"/>
      <c r="D220" s="79" t="s">
        <v>22</v>
      </c>
      <c r="E220" s="80">
        <v>5</v>
      </c>
      <c r="F220" s="80">
        <v>6</v>
      </c>
      <c r="G220" s="80">
        <v>1</v>
      </c>
      <c r="H220" s="80">
        <v>0</v>
      </c>
      <c r="I220" s="80">
        <v>0</v>
      </c>
      <c r="J220" s="80">
        <v>0</v>
      </c>
      <c r="K220" s="80" t="s">
        <v>41</v>
      </c>
      <c r="L220" s="81">
        <v>0</v>
      </c>
      <c r="M220" s="81"/>
      <c r="N220" s="82"/>
      <c r="O220" s="78" t="s">
        <v>10</v>
      </c>
      <c r="P220" s="78" t="s">
        <v>33</v>
      </c>
      <c r="Q220" s="78" t="s">
        <v>25</v>
      </c>
      <c r="R220" s="78"/>
      <c r="S220" s="78"/>
      <c r="T220" s="78"/>
      <c r="U220" s="78"/>
      <c r="V220" s="78"/>
      <c r="W220" s="56">
        <v>0</v>
      </c>
      <c r="X220" s="56">
        <v>0</v>
      </c>
      <c r="Y220" s="56">
        <v>3</v>
      </c>
      <c r="Z220" s="56"/>
      <c r="AA220" s="186" t="s">
        <v>10</v>
      </c>
      <c r="AB220" s="78" t="s">
        <v>332</v>
      </c>
      <c r="AC220" s="60">
        <f t="shared" si="21"/>
        <v>-0.5</v>
      </c>
      <c r="AD220" s="60">
        <f t="shared" si="22"/>
        <v>0</v>
      </c>
      <c r="AE220" s="61">
        <f t="shared" si="23"/>
        <v>-0.5</v>
      </c>
      <c r="AF220" s="61">
        <f>INDEX($BA$26:BF$44,MATCH(AE220,$AZ$26:$AZ$44,-1),MATCH(D220,$BA$25:$BF$25))</f>
        <v>0</v>
      </c>
      <c r="AG220" s="61">
        <v>1</v>
      </c>
      <c r="AH220" s="61">
        <v>1</v>
      </c>
      <c r="AI220" s="61">
        <v>1</v>
      </c>
      <c r="AJ220" s="61">
        <v>1</v>
      </c>
      <c r="AK220" s="61">
        <v>1</v>
      </c>
      <c r="AL220" s="61">
        <v>0.8</v>
      </c>
      <c r="AM220" s="84">
        <f t="shared" si="24"/>
        <v>44</v>
      </c>
      <c r="AN220" s="85">
        <f t="shared" si="25"/>
        <v>0</v>
      </c>
      <c r="AO220" s="85">
        <f t="shared" si="26"/>
        <v>0</v>
      </c>
      <c r="AP220" s="85">
        <f t="shared" si="27"/>
        <v>0</v>
      </c>
      <c r="AQ220" s="31"/>
      <c r="AR220" s="18"/>
      <c r="AS220" s="18"/>
      <c r="AT220" s="18"/>
      <c r="AU220" s="18"/>
    </row>
    <row r="221" spans="1:47" ht="15" customHeight="1">
      <c r="A221" s="11" t="s">
        <v>331</v>
      </c>
      <c r="B221" s="11">
        <v>3240</v>
      </c>
      <c r="C221" s="11"/>
      <c r="D221" s="49" t="s">
        <v>22</v>
      </c>
      <c r="E221" s="47">
        <v>2</v>
      </c>
      <c r="F221" s="47">
        <v>0</v>
      </c>
      <c r="G221" s="47">
        <v>0</v>
      </c>
      <c r="H221" s="47">
        <v>0</v>
      </c>
      <c r="I221" s="47">
        <v>0</v>
      </c>
      <c r="J221" s="47">
        <v>0</v>
      </c>
      <c r="K221" s="47" t="s">
        <v>41</v>
      </c>
      <c r="L221" s="48">
        <v>0</v>
      </c>
      <c r="M221" s="48"/>
      <c r="N221" s="50"/>
      <c r="O221" s="11" t="s">
        <v>10</v>
      </c>
      <c r="P221" s="11" t="s">
        <v>33</v>
      </c>
      <c r="Q221" s="11" t="s">
        <v>25</v>
      </c>
      <c r="R221" s="11" t="s">
        <v>34</v>
      </c>
      <c r="S221" s="11"/>
      <c r="T221" s="11"/>
      <c r="U221" s="11"/>
      <c r="V221" s="11"/>
      <c r="W221" s="45">
        <v>0</v>
      </c>
      <c r="X221" s="45">
        <v>0</v>
      </c>
      <c r="Y221" s="45">
        <v>5</v>
      </c>
      <c r="Z221" s="45"/>
      <c r="AA221" s="184" t="s">
        <v>10</v>
      </c>
      <c r="AB221" s="11" t="s">
        <v>351</v>
      </c>
      <c r="AC221" s="60">
        <f t="shared" si="21"/>
        <v>-0.5</v>
      </c>
      <c r="AD221" s="60">
        <f t="shared" si="22"/>
        <v>0</v>
      </c>
      <c r="AE221" s="61">
        <f t="shared" si="23"/>
        <v>-0.5</v>
      </c>
      <c r="AF221" s="61">
        <f>INDEX($BA$26:BF$44,MATCH(AE221,$AZ$26:$AZ$44,-1),MATCH(D221,$BA$25:$BF$25))</f>
        <v>0</v>
      </c>
      <c r="AG221" s="61">
        <v>1</v>
      </c>
      <c r="AH221" s="61">
        <v>1</v>
      </c>
      <c r="AI221" s="61">
        <v>1</v>
      </c>
      <c r="AJ221" s="61">
        <v>1</v>
      </c>
      <c r="AK221" s="61">
        <v>0.8</v>
      </c>
      <c r="AL221" s="61">
        <v>0.8</v>
      </c>
      <c r="AM221" s="61">
        <f t="shared" si="24"/>
        <v>35.200000000000003</v>
      </c>
      <c r="AN221" s="62">
        <f t="shared" si="25"/>
        <v>0</v>
      </c>
      <c r="AO221" s="62">
        <f t="shared" si="26"/>
        <v>0</v>
      </c>
      <c r="AP221" s="62">
        <f t="shared" si="27"/>
        <v>0</v>
      </c>
      <c r="AQ221" s="31"/>
      <c r="AR221" s="18"/>
      <c r="AS221" s="18"/>
      <c r="AT221" s="18"/>
      <c r="AU221" s="18"/>
    </row>
    <row r="222" spans="1:47" ht="15" customHeight="1">
      <c r="A222" s="11" t="s">
        <v>125</v>
      </c>
      <c r="B222" s="11">
        <v>2003</v>
      </c>
      <c r="C222" s="11"/>
      <c r="D222" s="49" t="s">
        <v>22</v>
      </c>
      <c r="E222" s="47">
        <v>3</v>
      </c>
      <c r="F222" s="47">
        <v>1</v>
      </c>
      <c r="G222" s="47">
        <v>0</v>
      </c>
      <c r="H222" s="47">
        <v>0</v>
      </c>
      <c r="I222" s="47">
        <v>0</v>
      </c>
      <c r="J222" s="47">
        <v>0</v>
      </c>
      <c r="K222" s="47" t="s">
        <v>41</v>
      </c>
      <c r="L222" s="48">
        <v>0</v>
      </c>
      <c r="M222" s="48"/>
      <c r="N222" s="50"/>
      <c r="O222" s="11" t="s">
        <v>10</v>
      </c>
      <c r="P222" s="11" t="s">
        <v>33</v>
      </c>
      <c r="Q222" s="11" t="s">
        <v>25</v>
      </c>
      <c r="R222" s="11"/>
      <c r="S222" s="11"/>
      <c r="T222" s="11"/>
      <c r="U222" s="11"/>
      <c r="V222" s="11"/>
      <c r="W222" s="45">
        <v>0</v>
      </c>
      <c r="X222" s="45">
        <v>1</v>
      </c>
      <c r="Y222" s="45">
        <v>2</v>
      </c>
      <c r="Z222" s="45"/>
      <c r="AA222" s="184" t="s">
        <v>10</v>
      </c>
      <c r="AB222" s="11" t="s">
        <v>334</v>
      </c>
      <c r="AC222" s="60">
        <f t="shared" si="21"/>
        <v>-0.5</v>
      </c>
      <c r="AD222" s="60">
        <f t="shared" si="22"/>
        <v>0</v>
      </c>
      <c r="AE222" s="61">
        <f t="shared" si="23"/>
        <v>-0.5</v>
      </c>
      <c r="AF222" s="61">
        <f>INDEX($BA$26:BF$44,MATCH(AE222,$AZ$26:$AZ$44,-1),MATCH(D222,$BA$25:$BF$25))</f>
        <v>0</v>
      </c>
      <c r="AG222" s="61">
        <v>1</v>
      </c>
      <c r="AH222" s="61">
        <v>1</v>
      </c>
      <c r="AI222" s="61">
        <v>1</v>
      </c>
      <c r="AJ222" s="61">
        <v>1</v>
      </c>
      <c r="AK222" s="61">
        <v>1</v>
      </c>
      <c r="AL222" s="61">
        <v>0.8</v>
      </c>
      <c r="AM222" s="61">
        <f t="shared" si="24"/>
        <v>44</v>
      </c>
      <c r="AN222" s="62">
        <f t="shared" si="25"/>
        <v>0</v>
      </c>
      <c r="AO222" s="62">
        <f t="shared" si="26"/>
        <v>0</v>
      </c>
      <c r="AP222" s="62">
        <f t="shared" si="27"/>
        <v>0</v>
      </c>
      <c r="AQ222" s="31"/>
      <c r="AR222" s="23"/>
      <c r="AS222" s="18"/>
      <c r="AT222" s="18"/>
      <c r="AU222" s="18"/>
    </row>
    <row r="223" spans="1:47" ht="15" customHeight="1">
      <c r="A223" s="11" t="s">
        <v>163</v>
      </c>
      <c r="B223" s="11">
        <v>2808</v>
      </c>
      <c r="C223" s="11"/>
      <c r="D223" s="49" t="s">
        <v>22</v>
      </c>
      <c r="E223" s="47">
        <v>5</v>
      </c>
      <c r="F223" s="47">
        <v>7</v>
      </c>
      <c r="G223" s="47">
        <v>4</v>
      </c>
      <c r="H223" s="47">
        <v>0</v>
      </c>
      <c r="I223" s="47">
        <v>0</v>
      </c>
      <c r="J223" s="47">
        <v>0</v>
      </c>
      <c r="K223" s="47" t="s">
        <v>41</v>
      </c>
      <c r="L223" s="48">
        <v>0</v>
      </c>
      <c r="M223" s="48"/>
      <c r="N223" s="50"/>
      <c r="O223" s="11" t="s">
        <v>10</v>
      </c>
      <c r="P223" s="11" t="s">
        <v>33</v>
      </c>
      <c r="Q223" s="11" t="s">
        <v>25</v>
      </c>
      <c r="R223" s="11"/>
      <c r="S223" s="59"/>
      <c r="T223" s="59"/>
      <c r="U223" s="11"/>
      <c r="V223" s="11"/>
      <c r="W223" s="45">
        <v>0</v>
      </c>
      <c r="X223" s="45">
        <v>1</v>
      </c>
      <c r="Y223" s="45">
        <v>4</v>
      </c>
      <c r="Z223" s="45"/>
      <c r="AA223" s="184" t="s">
        <v>10</v>
      </c>
      <c r="AB223" s="11" t="s">
        <v>335</v>
      </c>
      <c r="AC223" s="60">
        <f t="shared" si="21"/>
        <v>-0.5</v>
      </c>
      <c r="AD223" s="60">
        <f t="shared" si="22"/>
        <v>0</v>
      </c>
      <c r="AE223" s="61">
        <f t="shared" si="23"/>
        <v>-0.5</v>
      </c>
      <c r="AF223" s="61">
        <f>INDEX($BA$26:BF$44,MATCH(AE223,$AZ$26:$AZ$44,-1),MATCH(D223,$BA$25:$BF$25))</f>
        <v>0</v>
      </c>
      <c r="AG223" s="61">
        <v>1</v>
      </c>
      <c r="AH223" s="61">
        <v>1</v>
      </c>
      <c r="AI223" s="61">
        <v>1</v>
      </c>
      <c r="AJ223" s="61">
        <v>1</v>
      </c>
      <c r="AK223" s="61">
        <v>1</v>
      </c>
      <c r="AL223" s="61">
        <v>0.8</v>
      </c>
      <c r="AM223" s="61">
        <f t="shared" si="24"/>
        <v>44</v>
      </c>
      <c r="AN223" s="62">
        <f t="shared" si="25"/>
        <v>0</v>
      </c>
      <c r="AO223" s="62">
        <f t="shared" si="26"/>
        <v>0</v>
      </c>
      <c r="AP223" s="62">
        <f t="shared" si="27"/>
        <v>0</v>
      </c>
      <c r="AQ223" s="31"/>
      <c r="AR223" s="23"/>
      <c r="AS223" s="18"/>
      <c r="AT223" s="18"/>
      <c r="AU223" s="18"/>
    </row>
    <row r="224" spans="1:47" ht="15" customHeight="1">
      <c r="A224" s="11" t="s">
        <v>209</v>
      </c>
      <c r="B224" s="11">
        <v>838</v>
      </c>
      <c r="C224" s="11"/>
      <c r="D224" s="49" t="s">
        <v>22</v>
      </c>
      <c r="E224" s="47">
        <v>5</v>
      </c>
      <c r="F224" s="47">
        <v>9</v>
      </c>
      <c r="G224" s="47">
        <v>3</v>
      </c>
      <c r="H224" s="47">
        <v>0</v>
      </c>
      <c r="I224" s="47">
        <v>0</v>
      </c>
      <c r="J224" s="47">
        <v>0</v>
      </c>
      <c r="K224" s="47" t="s">
        <v>41</v>
      </c>
      <c r="L224" s="48">
        <v>0</v>
      </c>
      <c r="M224" s="48"/>
      <c r="N224" s="50"/>
      <c r="O224" s="11" t="s">
        <v>10</v>
      </c>
      <c r="P224" s="11" t="s">
        <v>33</v>
      </c>
      <c r="Q224" s="11" t="s">
        <v>25</v>
      </c>
      <c r="R224" s="11"/>
      <c r="S224" s="11"/>
      <c r="T224" s="11"/>
      <c r="U224" s="11"/>
      <c r="V224" s="11"/>
      <c r="W224" s="45">
        <v>0</v>
      </c>
      <c r="X224" s="45">
        <v>0</v>
      </c>
      <c r="Y224" s="45">
        <v>4</v>
      </c>
      <c r="Z224" s="45"/>
      <c r="AA224" s="184" t="s">
        <v>10</v>
      </c>
      <c r="AB224" s="11" t="s">
        <v>348</v>
      </c>
      <c r="AC224" s="60">
        <f t="shared" si="21"/>
        <v>-0.5</v>
      </c>
      <c r="AD224" s="60">
        <f t="shared" si="22"/>
        <v>0</v>
      </c>
      <c r="AE224" s="61">
        <f t="shared" si="23"/>
        <v>-0.5</v>
      </c>
      <c r="AF224" s="61">
        <f>INDEX($BA$26:BF$44,MATCH(AE224,$AZ$26:$AZ$44,-1),MATCH(D224,$BA$25:$BF$25))</f>
        <v>0</v>
      </c>
      <c r="AG224" s="61">
        <v>1</v>
      </c>
      <c r="AH224" s="61">
        <v>1</v>
      </c>
      <c r="AI224" s="61">
        <v>1</v>
      </c>
      <c r="AJ224" s="61">
        <v>1</v>
      </c>
      <c r="AK224" s="61">
        <v>1</v>
      </c>
      <c r="AL224" s="61">
        <v>0.8</v>
      </c>
      <c r="AM224" s="61">
        <f t="shared" si="24"/>
        <v>44</v>
      </c>
      <c r="AN224" s="62">
        <f t="shared" si="25"/>
        <v>0</v>
      </c>
      <c r="AO224" s="62">
        <f t="shared" si="26"/>
        <v>0</v>
      </c>
      <c r="AP224" s="62">
        <f t="shared" si="27"/>
        <v>0</v>
      </c>
      <c r="AQ224" s="31"/>
      <c r="AR224" s="21"/>
      <c r="AS224" s="21"/>
      <c r="AT224" s="21"/>
      <c r="AU224" s="21"/>
    </row>
    <row r="225" spans="1:47" ht="15" customHeight="1">
      <c r="A225" s="11" t="s">
        <v>156</v>
      </c>
      <c r="B225" s="11">
        <v>2703</v>
      </c>
      <c r="C225" s="11"/>
      <c r="D225" s="49" t="s">
        <v>17</v>
      </c>
      <c r="E225" s="47">
        <v>3</v>
      </c>
      <c r="F225" s="47">
        <v>2</v>
      </c>
      <c r="G225" s="47">
        <v>4</v>
      </c>
      <c r="H225" s="47">
        <v>3</v>
      </c>
      <c r="I225" s="47">
        <v>6</v>
      </c>
      <c r="J225" s="47">
        <v>8</v>
      </c>
      <c r="K225" s="47" t="s">
        <v>41</v>
      </c>
      <c r="L225" s="48">
        <v>9</v>
      </c>
      <c r="M225" s="48"/>
      <c r="N225" s="50"/>
      <c r="O225" s="11" t="s">
        <v>33</v>
      </c>
      <c r="P225" s="11" t="s">
        <v>25</v>
      </c>
      <c r="Q225" s="11"/>
      <c r="R225" s="11"/>
      <c r="S225" s="11"/>
      <c r="T225" s="11"/>
      <c r="U225" s="11"/>
      <c r="V225" s="11"/>
      <c r="W225" s="45">
        <v>1</v>
      </c>
      <c r="X225" s="45">
        <v>0</v>
      </c>
      <c r="Y225" s="45">
        <v>0</v>
      </c>
      <c r="Z225" s="45"/>
      <c r="AA225" s="184" t="s">
        <v>52</v>
      </c>
      <c r="AB225" s="11" t="s">
        <v>335</v>
      </c>
      <c r="AC225" s="60">
        <f t="shared" si="21"/>
        <v>1</v>
      </c>
      <c r="AD225" s="60">
        <f t="shared" si="22"/>
        <v>1.5</v>
      </c>
      <c r="AE225" s="61">
        <f t="shared" si="23"/>
        <v>2.5</v>
      </c>
      <c r="AF225" s="61">
        <f>INDEX($BA$26:BF$44,MATCH(AE225,$AZ$26:$AZ$44,-1),MATCH(D225,$BA$25:$BF$25))</f>
        <v>0</v>
      </c>
      <c r="AG225" s="61">
        <v>1</v>
      </c>
      <c r="AH225" s="61">
        <v>1</v>
      </c>
      <c r="AI225" s="61">
        <v>1</v>
      </c>
      <c r="AJ225" s="61">
        <v>1</v>
      </c>
      <c r="AK225" s="61">
        <v>1</v>
      </c>
      <c r="AL225" s="61">
        <v>0.8</v>
      </c>
      <c r="AM225" s="61">
        <f t="shared" si="24"/>
        <v>2928</v>
      </c>
      <c r="AN225" s="62">
        <f t="shared" si="25"/>
        <v>2928000</v>
      </c>
      <c r="AO225" s="62">
        <f t="shared" si="26"/>
        <v>0</v>
      </c>
      <c r="AP225" s="62">
        <f t="shared" si="27"/>
        <v>0</v>
      </c>
      <c r="AQ225" s="31"/>
      <c r="AR225" s="18"/>
      <c r="AS225" s="18"/>
      <c r="AT225" s="18"/>
      <c r="AU225" s="18"/>
    </row>
    <row r="226" spans="1:47" ht="15" customHeight="1">
      <c r="A226" s="11" t="s">
        <v>106</v>
      </c>
      <c r="B226" s="11">
        <v>1507</v>
      </c>
      <c r="C226" s="11"/>
      <c r="D226" s="49" t="s">
        <v>22</v>
      </c>
      <c r="E226" s="47">
        <v>2</v>
      </c>
      <c r="F226" s="47">
        <v>1</v>
      </c>
      <c r="G226" s="47">
        <v>0</v>
      </c>
      <c r="H226" s="47">
        <v>0</v>
      </c>
      <c r="I226" s="47">
        <v>0</v>
      </c>
      <c r="J226" s="47">
        <v>0</v>
      </c>
      <c r="K226" s="47" t="s">
        <v>41</v>
      </c>
      <c r="L226" s="48">
        <v>0</v>
      </c>
      <c r="M226" s="48"/>
      <c r="N226" s="50"/>
      <c r="O226" s="11" t="s">
        <v>10</v>
      </c>
      <c r="P226" s="11" t="s">
        <v>33</v>
      </c>
      <c r="Q226" s="11" t="s">
        <v>25</v>
      </c>
      <c r="R226" s="11"/>
      <c r="S226" s="11"/>
      <c r="T226" s="11"/>
      <c r="U226" s="11"/>
      <c r="V226" s="11"/>
      <c r="W226" s="45">
        <v>0</v>
      </c>
      <c r="X226" s="45">
        <v>1</v>
      </c>
      <c r="Y226" s="45">
        <v>2</v>
      </c>
      <c r="Z226" s="45"/>
      <c r="AA226" s="184" t="s">
        <v>10</v>
      </c>
      <c r="AB226" s="11" t="s">
        <v>333</v>
      </c>
      <c r="AC226" s="60">
        <f t="shared" si="21"/>
        <v>-0.5</v>
      </c>
      <c r="AD226" s="60">
        <f t="shared" si="22"/>
        <v>0</v>
      </c>
      <c r="AE226" s="61">
        <f t="shared" si="23"/>
        <v>-0.5</v>
      </c>
      <c r="AF226" s="61">
        <f>INDEX($BA$26:BF$44,MATCH(AE226,$AZ$26:$AZ$44,-1),MATCH(D226,$BA$25:$BF$25))</f>
        <v>0</v>
      </c>
      <c r="AG226" s="61">
        <v>1</v>
      </c>
      <c r="AH226" s="61">
        <v>1</v>
      </c>
      <c r="AI226" s="61">
        <v>1</v>
      </c>
      <c r="AJ226" s="61">
        <v>1</v>
      </c>
      <c r="AK226" s="61">
        <v>1</v>
      </c>
      <c r="AL226" s="61">
        <v>0.8</v>
      </c>
      <c r="AM226" s="61">
        <f t="shared" si="24"/>
        <v>44</v>
      </c>
      <c r="AN226" s="62">
        <f t="shared" si="25"/>
        <v>0</v>
      </c>
      <c r="AO226" s="62">
        <f t="shared" si="26"/>
        <v>0</v>
      </c>
      <c r="AP226" s="62">
        <f t="shared" si="27"/>
        <v>0</v>
      </c>
      <c r="AQ226" s="28"/>
      <c r="AR226" s="18"/>
      <c r="AS226" s="18"/>
      <c r="AT226" s="18"/>
      <c r="AU226" s="18"/>
    </row>
    <row r="227" spans="1:47" ht="15" customHeight="1">
      <c r="A227" s="11" t="s">
        <v>107</v>
      </c>
      <c r="B227" s="11">
        <v>1508</v>
      </c>
      <c r="C227" s="11"/>
      <c r="D227" s="49" t="s">
        <v>17</v>
      </c>
      <c r="E227" s="47">
        <v>7</v>
      </c>
      <c r="F227" s="47">
        <v>9</v>
      </c>
      <c r="G227" s="47">
        <v>7</v>
      </c>
      <c r="H227" s="47">
        <v>1</v>
      </c>
      <c r="I227" s="47">
        <v>1</v>
      </c>
      <c r="J227" s="47">
        <v>2</v>
      </c>
      <c r="K227" s="47" t="s">
        <v>41</v>
      </c>
      <c r="L227" s="48">
        <v>3</v>
      </c>
      <c r="M227" s="48"/>
      <c r="N227" s="50"/>
      <c r="O227" s="11" t="s">
        <v>33</v>
      </c>
      <c r="P227" s="11" t="s">
        <v>25</v>
      </c>
      <c r="Q227" s="11"/>
      <c r="R227" s="11"/>
      <c r="S227" s="11"/>
      <c r="T227" s="11"/>
      <c r="U227" s="11"/>
      <c r="V227" s="11"/>
      <c r="W227" s="45">
        <v>4</v>
      </c>
      <c r="X227" s="45">
        <v>0</v>
      </c>
      <c r="Y227" s="45">
        <v>4</v>
      </c>
      <c r="Z227" s="45"/>
      <c r="AA227" s="184" t="s">
        <v>52</v>
      </c>
      <c r="AB227" s="11" t="s">
        <v>333</v>
      </c>
      <c r="AC227" s="60">
        <f t="shared" si="21"/>
        <v>0</v>
      </c>
      <c r="AD227" s="60">
        <f t="shared" si="22"/>
        <v>0.5</v>
      </c>
      <c r="AE227" s="61">
        <f t="shared" si="23"/>
        <v>0.5</v>
      </c>
      <c r="AF227" s="61">
        <f>INDEX($BA$26:BF$44,MATCH(AE227,$AZ$26:$AZ$44,-1),MATCH(D227,$BA$25:$BF$25))</f>
        <v>0.5</v>
      </c>
      <c r="AG227" s="61">
        <v>1</v>
      </c>
      <c r="AH227" s="61">
        <v>1</v>
      </c>
      <c r="AI227" s="61">
        <v>1</v>
      </c>
      <c r="AJ227" s="61">
        <v>1</v>
      </c>
      <c r="AK227" s="61">
        <v>0.8</v>
      </c>
      <c r="AL227" s="61">
        <v>0.8</v>
      </c>
      <c r="AM227" s="61">
        <f t="shared" si="24"/>
        <v>140.80000000000001</v>
      </c>
      <c r="AN227" s="62">
        <f t="shared" si="25"/>
        <v>5632</v>
      </c>
      <c r="AO227" s="62">
        <f t="shared" si="26"/>
        <v>0</v>
      </c>
      <c r="AP227" s="62">
        <f t="shared" si="27"/>
        <v>0</v>
      </c>
      <c r="AQ227" s="31"/>
      <c r="AR227" s="18"/>
      <c r="AS227" s="18"/>
      <c r="AT227" s="18"/>
      <c r="AU227" s="18"/>
    </row>
    <row r="228" spans="1:47" ht="15" customHeight="1">
      <c r="A228" s="11" t="s">
        <v>168</v>
      </c>
      <c r="B228" s="11">
        <v>2909</v>
      </c>
      <c r="C228" s="11"/>
      <c r="D228" s="49" t="s">
        <v>22</v>
      </c>
      <c r="E228" s="47">
        <v>0</v>
      </c>
      <c r="F228" s="47">
        <v>0</v>
      </c>
      <c r="G228" s="47">
        <v>0</v>
      </c>
      <c r="H228" s="47">
        <v>0</v>
      </c>
      <c r="I228" s="47">
        <v>0</v>
      </c>
      <c r="J228" s="47">
        <v>0</v>
      </c>
      <c r="K228" s="47" t="s">
        <v>41</v>
      </c>
      <c r="L228" s="48">
        <v>0</v>
      </c>
      <c r="M228" s="48"/>
      <c r="N228" s="50"/>
      <c r="O228" s="11" t="s">
        <v>36</v>
      </c>
      <c r="P228" s="11" t="s">
        <v>10</v>
      </c>
      <c r="Q228" s="11" t="s">
        <v>33</v>
      </c>
      <c r="R228" s="11" t="s">
        <v>25</v>
      </c>
      <c r="S228" s="11"/>
      <c r="T228" s="11"/>
      <c r="U228" s="11"/>
      <c r="V228" s="11"/>
      <c r="W228" s="45">
        <v>0</v>
      </c>
      <c r="X228" s="45">
        <v>0</v>
      </c>
      <c r="Y228" s="45">
        <v>0</v>
      </c>
      <c r="Z228" s="45"/>
      <c r="AA228" s="184" t="s">
        <v>10</v>
      </c>
      <c r="AB228" s="11" t="s">
        <v>335</v>
      </c>
      <c r="AC228" s="60">
        <f t="shared" si="21"/>
        <v>-0.5</v>
      </c>
      <c r="AD228" s="60">
        <f t="shared" si="22"/>
        <v>0</v>
      </c>
      <c r="AE228" s="61">
        <f t="shared" si="23"/>
        <v>-0.5</v>
      </c>
      <c r="AF228" s="61">
        <f>INDEX($BA$26:BF$44,MATCH(AE228,$AZ$26:$AZ$44,-1),MATCH(D228,$BA$25:$BF$25))</f>
        <v>0</v>
      </c>
      <c r="AG228" s="61">
        <v>1</v>
      </c>
      <c r="AH228" s="61">
        <v>1</v>
      </c>
      <c r="AI228" s="61">
        <v>1</v>
      </c>
      <c r="AJ228" s="61">
        <v>1</v>
      </c>
      <c r="AK228" s="61">
        <v>1</v>
      </c>
      <c r="AL228" s="61">
        <v>0.8</v>
      </c>
      <c r="AM228" s="61">
        <f t="shared" si="24"/>
        <v>44</v>
      </c>
      <c r="AN228" s="62">
        <f t="shared" si="25"/>
        <v>0</v>
      </c>
      <c r="AO228" s="62">
        <f t="shared" si="26"/>
        <v>0</v>
      </c>
      <c r="AP228" s="62">
        <f t="shared" si="27"/>
        <v>0</v>
      </c>
      <c r="AQ228" s="31"/>
      <c r="AR228" s="18"/>
      <c r="AS228" s="18"/>
      <c r="AT228" s="18"/>
      <c r="AU228" s="18"/>
    </row>
    <row r="229" spans="1:47" ht="15" customHeight="1">
      <c r="A229" s="58" t="s">
        <v>76</v>
      </c>
      <c r="B229" s="58">
        <v>601</v>
      </c>
      <c r="C229" s="58"/>
      <c r="D229" s="63" t="s">
        <v>14</v>
      </c>
      <c r="E229" s="64">
        <v>3</v>
      </c>
      <c r="F229" s="64">
        <v>6</v>
      </c>
      <c r="G229" s="64">
        <v>3</v>
      </c>
      <c r="H229" s="64">
        <v>5</v>
      </c>
      <c r="I229" s="64">
        <v>6</v>
      </c>
      <c r="J229" s="64">
        <v>5</v>
      </c>
      <c r="K229" s="64" t="s">
        <v>41</v>
      </c>
      <c r="L229" s="65">
        <v>9</v>
      </c>
      <c r="M229" s="65"/>
      <c r="N229" s="66"/>
      <c r="O229" s="58" t="s">
        <v>25</v>
      </c>
      <c r="P229" s="58"/>
      <c r="Q229" s="58"/>
      <c r="R229" s="58"/>
      <c r="S229" s="70"/>
      <c r="T229" s="70"/>
      <c r="U229" s="58"/>
      <c r="V229" s="58"/>
      <c r="W229" s="67">
        <v>5</v>
      </c>
      <c r="X229" s="67">
        <v>0</v>
      </c>
      <c r="Y229" s="67">
        <v>3</v>
      </c>
      <c r="Z229" s="67"/>
      <c r="AA229" s="185" t="s">
        <v>52</v>
      </c>
      <c r="AB229" s="58" t="s">
        <v>332</v>
      </c>
      <c r="AC229" s="60">
        <f t="shared" si="21"/>
        <v>1</v>
      </c>
      <c r="AD229" s="60">
        <f t="shared" si="22"/>
        <v>2.5</v>
      </c>
      <c r="AE229" s="61">
        <f t="shared" si="23"/>
        <v>3.5</v>
      </c>
      <c r="AF229" s="61">
        <f>INDEX($BA$26:BF$44,MATCH(AE229,$AZ$26:$AZ$44,-1),MATCH(D229,$BA$25:$BF$25))</f>
        <v>0</v>
      </c>
      <c r="AG229" s="61">
        <v>1</v>
      </c>
      <c r="AH229" s="61">
        <v>1</v>
      </c>
      <c r="AI229" s="61">
        <v>1</v>
      </c>
      <c r="AJ229" s="61">
        <v>0.8</v>
      </c>
      <c r="AK229" s="61">
        <v>1</v>
      </c>
      <c r="AL229" s="61">
        <v>0.8</v>
      </c>
      <c r="AM229" s="68">
        <f t="shared" si="24"/>
        <v>2342.4</v>
      </c>
      <c r="AN229" s="69">
        <f t="shared" si="25"/>
        <v>1171200000</v>
      </c>
      <c r="AO229" s="69">
        <f t="shared" si="26"/>
        <v>1</v>
      </c>
      <c r="AP229" s="69">
        <f t="shared" si="27"/>
        <v>5</v>
      </c>
      <c r="AQ229" s="31"/>
      <c r="AR229" s="18"/>
      <c r="AS229" s="18"/>
      <c r="AT229" s="18"/>
      <c r="AU229" s="18"/>
    </row>
    <row r="230" spans="1:47" ht="15" customHeight="1">
      <c r="A230" s="11" t="s">
        <v>324</v>
      </c>
      <c r="B230" s="11">
        <v>3128</v>
      </c>
      <c r="C230" s="11"/>
      <c r="D230" s="49" t="s">
        <v>17</v>
      </c>
      <c r="E230" s="47">
        <v>7</v>
      </c>
      <c r="F230" s="47">
        <v>9</v>
      </c>
      <c r="G230" s="47" t="s">
        <v>15</v>
      </c>
      <c r="H230" s="47">
        <v>0</v>
      </c>
      <c r="I230" s="47">
        <v>2</v>
      </c>
      <c r="J230" s="47">
        <v>0</v>
      </c>
      <c r="K230" s="47" t="s">
        <v>41</v>
      </c>
      <c r="L230" s="48">
        <v>5</v>
      </c>
      <c r="M230" s="48"/>
      <c r="N230" s="50"/>
      <c r="O230" s="11" t="s">
        <v>33</v>
      </c>
      <c r="P230" s="11" t="s">
        <v>25</v>
      </c>
      <c r="Q230" s="11" t="s">
        <v>30</v>
      </c>
      <c r="R230" s="11"/>
      <c r="S230" s="11"/>
      <c r="T230" s="11"/>
      <c r="U230" s="11"/>
      <c r="V230" s="11"/>
      <c r="W230" s="45">
        <v>7</v>
      </c>
      <c r="X230" s="45">
        <v>0</v>
      </c>
      <c r="Y230" s="45">
        <v>3</v>
      </c>
      <c r="Z230" s="45"/>
      <c r="AA230" s="184" t="s">
        <v>367</v>
      </c>
      <c r="AB230" s="11" t="s">
        <v>404</v>
      </c>
      <c r="AC230" s="60">
        <f t="shared" si="21"/>
        <v>0</v>
      </c>
      <c r="AD230" s="60">
        <f t="shared" si="22"/>
        <v>0</v>
      </c>
      <c r="AE230" s="61">
        <f t="shared" si="23"/>
        <v>0</v>
      </c>
      <c r="AF230" s="61">
        <f>INDEX($BA$26:BF$44,MATCH(AE230,$AZ$26:$AZ$44,-1),MATCH(D230,$BA$25:$BF$25))</f>
        <v>0.5</v>
      </c>
      <c r="AG230" s="61">
        <v>1</v>
      </c>
      <c r="AH230" s="61">
        <v>1</v>
      </c>
      <c r="AI230" s="61">
        <v>1</v>
      </c>
      <c r="AJ230" s="61">
        <v>1</v>
      </c>
      <c r="AK230" s="61">
        <v>0.8</v>
      </c>
      <c r="AL230" s="61">
        <v>0.8</v>
      </c>
      <c r="AM230" s="61">
        <f t="shared" si="24"/>
        <v>358.40000000000003</v>
      </c>
      <c r="AN230" s="62">
        <f t="shared" si="25"/>
        <v>2508.8000000000002</v>
      </c>
      <c r="AO230" s="62">
        <f t="shared" si="26"/>
        <v>0</v>
      </c>
      <c r="AP230" s="62">
        <f t="shared" si="27"/>
        <v>0</v>
      </c>
      <c r="AQ230" s="31"/>
    </row>
    <row r="231" spans="1:47" ht="15" customHeight="1">
      <c r="A231" s="11" t="s">
        <v>187</v>
      </c>
      <c r="B231" s="11">
        <v>331</v>
      </c>
      <c r="C231" s="11"/>
      <c r="D231" s="49" t="s">
        <v>22</v>
      </c>
      <c r="E231" s="47">
        <v>8</v>
      </c>
      <c r="F231" s="47" t="s">
        <v>18</v>
      </c>
      <c r="G231" s="47">
        <v>5</v>
      </c>
      <c r="H231" s="47">
        <v>0</v>
      </c>
      <c r="I231" s="47">
        <v>0</v>
      </c>
      <c r="J231" s="47">
        <v>0</v>
      </c>
      <c r="K231" s="47" t="s">
        <v>41</v>
      </c>
      <c r="L231" s="48">
        <v>0</v>
      </c>
      <c r="M231" s="48"/>
      <c r="N231" s="50"/>
      <c r="O231" s="11" t="s">
        <v>10</v>
      </c>
      <c r="P231" s="11" t="s">
        <v>21</v>
      </c>
      <c r="Q231" s="11" t="s">
        <v>33</v>
      </c>
      <c r="R231" s="11" t="s">
        <v>25</v>
      </c>
      <c r="S231" s="11"/>
      <c r="T231" s="11"/>
      <c r="U231" s="11"/>
      <c r="V231" s="11"/>
      <c r="W231" s="45">
        <v>0</v>
      </c>
      <c r="X231" s="45">
        <v>0</v>
      </c>
      <c r="Y231" s="45">
        <v>3</v>
      </c>
      <c r="Z231" s="45"/>
      <c r="AA231" s="184" t="s">
        <v>10</v>
      </c>
      <c r="AB231" s="11" t="s">
        <v>348</v>
      </c>
      <c r="AC231" s="60">
        <f t="shared" si="21"/>
        <v>-0.5</v>
      </c>
      <c r="AD231" s="60">
        <f t="shared" si="22"/>
        <v>0</v>
      </c>
      <c r="AE231" s="61">
        <f t="shared" si="23"/>
        <v>-0.5</v>
      </c>
      <c r="AF231" s="61">
        <f>INDEX($BA$26:BF$44,MATCH(AE231,$AZ$26:$AZ$44,-1),MATCH(D231,$BA$25:$BF$25))</f>
        <v>0</v>
      </c>
      <c r="AG231" s="61">
        <v>1</v>
      </c>
      <c r="AH231" s="61">
        <v>1</v>
      </c>
      <c r="AI231" s="61">
        <v>1.2</v>
      </c>
      <c r="AJ231" s="61">
        <v>1</v>
      </c>
      <c r="AK231" s="61">
        <v>1</v>
      </c>
      <c r="AL231" s="61">
        <v>0.8</v>
      </c>
      <c r="AM231" s="61">
        <f t="shared" si="24"/>
        <v>52.800000000000004</v>
      </c>
      <c r="AN231" s="62">
        <f t="shared" si="25"/>
        <v>0</v>
      </c>
      <c r="AO231" s="62">
        <f t="shared" si="26"/>
        <v>0</v>
      </c>
      <c r="AP231" s="62">
        <f t="shared" si="27"/>
        <v>0</v>
      </c>
      <c r="AQ231" s="31"/>
      <c r="AR231" s="18"/>
      <c r="AS231" s="18"/>
      <c r="AT231" s="18"/>
      <c r="AU231" s="18"/>
    </row>
    <row r="232" spans="1:47" ht="15" customHeight="1">
      <c r="A232" s="11" t="s">
        <v>189</v>
      </c>
      <c r="B232" s="11">
        <v>338</v>
      </c>
      <c r="C232" s="11"/>
      <c r="D232" s="49" t="s">
        <v>22</v>
      </c>
      <c r="E232" s="47">
        <v>2</v>
      </c>
      <c r="F232" s="47">
        <v>4</v>
      </c>
      <c r="G232" s="47">
        <v>0</v>
      </c>
      <c r="H232" s="47">
        <v>0</v>
      </c>
      <c r="I232" s="47">
        <v>0</v>
      </c>
      <c r="J232" s="47">
        <v>0</v>
      </c>
      <c r="K232" s="47" t="s">
        <v>41</v>
      </c>
      <c r="L232" s="48">
        <v>0</v>
      </c>
      <c r="M232" s="48"/>
      <c r="N232" s="50"/>
      <c r="O232" s="11" t="s">
        <v>10</v>
      </c>
      <c r="P232" s="11" t="s">
        <v>35</v>
      </c>
      <c r="Q232" s="11" t="s">
        <v>33</v>
      </c>
      <c r="R232" s="11" t="s">
        <v>25</v>
      </c>
      <c r="S232" s="11" t="s">
        <v>6</v>
      </c>
      <c r="T232" s="11"/>
      <c r="U232" s="11"/>
      <c r="V232" s="11"/>
      <c r="W232" s="45">
        <v>0</v>
      </c>
      <c r="X232" s="45">
        <v>0</v>
      </c>
      <c r="Y232" s="45">
        <v>2</v>
      </c>
      <c r="Z232" s="45"/>
      <c r="AA232" s="184" t="s">
        <v>10</v>
      </c>
      <c r="AB232" s="11" t="s">
        <v>348</v>
      </c>
      <c r="AC232" s="60">
        <f t="shared" si="21"/>
        <v>-0.5</v>
      </c>
      <c r="AD232" s="60">
        <f t="shared" si="22"/>
        <v>0</v>
      </c>
      <c r="AE232" s="61">
        <f t="shared" si="23"/>
        <v>-0.5</v>
      </c>
      <c r="AF232" s="61">
        <f>INDEX($BA$26:BF$44,MATCH(AE232,$AZ$26:$AZ$44,-1),MATCH(D232,$BA$25:$BF$25))</f>
        <v>0</v>
      </c>
      <c r="AG232" s="61">
        <v>1</v>
      </c>
      <c r="AH232" s="61">
        <v>1</v>
      </c>
      <c r="AI232" s="61">
        <v>1</v>
      </c>
      <c r="AJ232" s="61">
        <v>1</v>
      </c>
      <c r="AK232" s="61">
        <v>0.8</v>
      </c>
      <c r="AL232" s="61">
        <v>0.8</v>
      </c>
      <c r="AM232" s="61">
        <f t="shared" si="24"/>
        <v>35.200000000000003</v>
      </c>
      <c r="AN232" s="62">
        <f t="shared" si="25"/>
        <v>0</v>
      </c>
      <c r="AO232" s="62">
        <f t="shared" si="26"/>
        <v>0</v>
      </c>
      <c r="AP232" s="62">
        <f t="shared" si="27"/>
        <v>0</v>
      </c>
      <c r="AQ232" s="31"/>
      <c r="AR232" s="18"/>
      <c r="AS232" s="18"/>
      <c r="AT232" s="18"/>
      <c r="AU232" s="18"/>
    </row>
    <row r="233" spans="1:47" ht="15" customHeight="1">
      <c r="A233" s="58" t="s">
        <v>123</v>
      </c>
      <c r="B233" s="58">
        <v>1906</v>
      </c>
      <c r="C233" s="58"/>
      <c r="D233" s="63" t="s">
        <v>14</v>
      </c>
      <c r="E233" s="64">
        <v>6</v>
      </c>
      <c r="F233" s="64">
        <v>6</v>
      </c>
      <c r="G233" s="64">
        <v>3</v>
      </c>
      <c r="H233" s="64">
        <v>5</v>
      </c>
      <c r="I233" s="64">
        <v>4</v>
      </c>
      <c r="J233" s="64">
        <v>4</v>
      </c>
      <c r="K233" s="64" t="s">
        <v>41</v>
      </c>
      <c r="L233" s="65">
        <v>9</v>
      </c>
      <c r="M233" s="65"/>
      <c r="N233" s="66"/>
      <c r="O233" s="58" t="s">
        <v>25</v>
      </c>
      <c r="P233" s="58"/>
      <c r="Q233" s="58"/>
      <c r="R233" s="58"/>
      <c r="S233" s="58"/>
      <c r="T233" s="58"/>
      <c r="U233" s="58"/>
      <c r="V233" s="58"/>
      <c r="W233" s="67">
        <v>4</v>
      </c>
      <c r="X233" s="67">
        <v>0</v>
      </c>
      <c r="Y233" s="67">
        <v>0</v>
      </c>
      <c r="Z233" s="67"/>
      <c r="AA233" s="185" t="s">
        <v>52</v>
      </c>
      <c r="AB233" s="58" t="s">
        <v>334</v>
      </c>
      <c r="AC233" s="60">
        <f t="shared" si="21"/>
        <v>1</v>
      </c>
      <c r="AD233" s="60">
        <f t="shared" si="22"/>
        <v>2.5</v>
      </c>
      <c r="AE233" s="61">
        <f t="shared" si="23"/>
        <v>3.5</v>
      </c>
      <c r="AF233" s="61">
        <f>INDEX($BA$26:BF$44,MATCH(AE233,$AZ$26:$AZ$44,-1),MATCH(D233,$BA$25:$BF$25))</f>
        <v>0</v>
      </c>
      <c r="AG233" s="61">
        <v>1</v>
      </c>
      <c r="AH233" s="61">
        <v>1</v>
      </c>
      <c r="AI233" s="61">
        <v>1</v>
      </c>
      <c r="AJ233" s="61">
        <v>1</v>
      </c>
      <c r="AK233" s="61">
        <v>1</v>
      </c>
      <c r="AL233" s="61">
        <v>0.8</v>
      </c>
      <c r="AM233" s="68">
        <f t="shared" si="24"/>
        <v>2928</v>
      </c>
      <c r="AN233" s="69">
        <f t="shared" si="25"/>
        <v>1171200000</v>
      </c>
      <c r="AO233" s="69">
        <f t="shared" si="26"/>
        <v>1</v>
      </c>
      <c r="AP233" s="69">
        <f t="shared" si="27"/>
        <v>4</v>
      </c>
      <c r="AQ233" s="31"/>
      <c r="AR233" s="18"/>
      <c r="AS233" s="18"/>
      <c r="AT233" s="18"/>
      <c r="AU233" s="18"/>
    </row>
    <row r="234" spans="1:47" ht="15" customHeight="1">
      <c r="A234" s="58" t="s">
        <v>390</v>
      </c>
      <c r="B234" s="58">
        <v>2134</v>
      </c>
      <c r="C234" s="58"/>
      <c r="D234" s="63" t="s">
        <v>22</v>
      </c>
      <c r="E234" s="64">
        <v>6</v>
      </c>
      <c r="F234" s="64">
        <v>5</v>
      </c>
      <c r="G234" s="64">
        <v>9</v>
      </c>
      <c r="H234" s="64">
        <v>0</v>
      </c>
      <c r="I234" s="64">
        <v>0</v>
      </c>
      <c r="J234" s="64">
        <v>0</v>
      </c>
      <c r="K234" s="64" t="s">
        <v>41</v>
      </c>
      <c r="L234" s="65">
        <v>0</v>
      </c>
      <c r="M234" s="65"/>
      <c r="N234" s="66"/>
      <c r="O234" s="58" t="s">
        <v>10</v>
      </c>
      <c r="P234" s="58" t="s">
        <v>33</v>
      </c>
      <c r="Q234" s="58" t="s">
        <v>25</v>
      </c>
      <c r="R234" s="58"/>
      <c r="S234" s="58"/>
      <c r="T234" s="58"/>
      <c r="U234" s="58"/>
      <c r="V234" s="58"/>
      <c r="W234" s="67">
        <v>0</v>
      </c>
      <c r="X234" s="67">
        <v>0</v>
      </c>
      <c r="Y234" s="67">
        <v>2</v>
      </c>
      <c r="Z234" s="67"/>
      <c r="AA234" s="185" t="s">
        <v>10</v>
      </c>
      <c r="AB234" s="58" t="s">
        <v>350</v>
      </c>
      <c r="AC234" s="60">
        <f t="shared" si="21"/>
        <v>-0.5</v>
      </c>
      <c r="AD234" s="60">
        <f t="shared" si="22"/>
        <v>0</v>
      </c>
      <c r="AE234" s="61">
        <f t="shared" si="23"/>
        <v>-0.5</v>
      </c>
      <c r="AF234" s="61">
        <f>INDEX($BA$26:BF$44,MATCH(AE234,$AZ$26:$AZ$44,-1),MATCH(D234,$BA$25:$BF$25))</f>
        <v>0</v>
      </c>
      <c r="AG234" s="61">
        <v>1</v>
      </c>
      <c r="AH234" s="61">
        <v>1</v>
      </c>
      <c r="AI234" s="61">
        <v>1</v>
      </c>
      <c r="AJ234" s="61">
        <v>1</v>
      </c>
      <c r="AK234" s="61">
        <v>1</v>
      </c>
      <c r="AL234" s="61">
        <v>0.8</v>
      </c>
      <c r="AM234" s="68">
        <f t="shared" si="24"/>
        <v>44</v>
      </c>
      <c r="AN234" s="69">
        <f t="shared" si="25"/>
        <v>0</v>
      </c>
      <c r="AO234" s="69">
        <f t="shared" si="26"/>
        <v>0</v>
      </c>
      <c r="AP234" s="69">
        <f t="shared" si="27"/>
        <v>0</v>
      </c>
      <c r="AQ234" s="31"/>
    </row>
    <row r="235" spans="1:47" ht="15" customHeight="1">
      <c r="A235" s="11" t="s">
        <v>216</v>
      </c>
      <c r="B235" s="11">
        <v>1012</v>
      </c>
      <c r="C235" s="11"/>
      <c r="D235" s="49" t="s">
        <v>17</v>
      </c>
      <c r="E235" s="47">
        <v>1</v>
      </c>
      <c r="F235" s="47">
        <v>1</v>
      </c>
      <c r="G235" s="47">
        <v>0</v>
      </c>
      <c r="H235" s="47">
        <v>2</v>
      </c>
      <c r="I235" s="47">
        <v>3</v>
      </c>
      <c r="J235" s="47">
        <v>3</v>
      </c>
      <c r="K235" s="47" t="s">
        <v>41</v>
      </c>
      <c r="L235" s="48">
        <v>9</v>
      </c>
      <c r="M235" s="48"/>
      <c r="N235" s="50"/>
      <c r="O235" s="11" t="s">
        <v>33</v>
      </c>
      <c r="P235" s="11" t="s">
        <v>25</v>
      </c>
      <c r="Q235" s="11"/>
      <c r="R235" s="11"/>
      <c r="S235" s="11"/>
      <c r="T235" s="11"/>
      <c r="U235" s="11"/>
      <c r="V235" s="11"/>
      <c r="W235" s="45">
        <v>7</v>
      </c>
      <c r="X235" s="45">
        <v>2</v>
      </c>
      <c r="Y235" s="45">
        <v>4</v>
      </c>
      <c r="Z235" s="45"/>
      <c r="AA235" s="184" t="s">
        <v>52</v>
      </c>
      <c r="AB235" s="11" t="s">
        <v>341</v>
      </c>
      <c r="AC235" s="60">
        <f t="shared" si="21"/>
        <v>1</v>
      </c>
      <c r="AD235" s="60">
        <f t="shared" si="22"/>
        <v>1</v>
      </c>
      <c r="AE235" s="61">
        <f t="shared" si="23"/>
        <v>2</v>
      </c>
      <c r="AF235" s="61">
        <f>INDEX($BA$26:BF$44,MATCH(AE235,$AZ$26:$AZ$44,-1),MATCH(D235,$BA$25:$BF$25))</f>
        <v>0</v>
      </c>
      <c r="AG235" s="61">
        <v>1</v>
      </c>
      <c r="AH235" s="61">
        <v>1</v>
      </c>
      <c r="AI235" s="61">
        <v>1</v>
      </c>
      <c r="AJ235" s="61">
        <v>1</v>
      </c>
      <c r="AK235" s="61">
        <v>1</v>
      </c>
      <c r="AL235" s="61">
        <v>0.8</v>
      </c>
      <c r="AM235" s="61">
        <f t="shared" si="24"/>
        <v>2928</v>
      </c>
      <c r="AN235" s="62">
        <f t="shared" si="25"/>
        <v>2049600</v>
      </c>
      <c r="AO235" s="62">
        <f t="shared" si="26"/>
        <v>0</v>
      </c>
      <c r="AP235" s="62">
        <f t="shared" si="27"/>
        <v>0</v>
      </c>
      <c r="AQ235" s="31"/>
      <c r="AR235" s="18"/>
      <c r="AS235" s="18"/>
      <c r="AT235" s="18"/>
      <c r="AU235" s="18"/>
    </row>
    <row r="236" spans="1:47" ht="15" customHeight="1">
      <c r="A236" s="58" t="s">
        <v>121</v>
      </c>
      <c r="B236" s="58">
        <v>1903</v>
      </c>
      <c r="C236" s="58"/>
      <c r="D236" s="63" t="s">
        <v>18</v>
      </c>
      <c r="E236" s="64">
        <v>5</v>
      </c>
      <c r="F236" s="64">
        <v>6</v>
      </c>
      <c r="G236" s="64">
        <v>5</v>
      </c>
      <c r="H236" s="64">
        <v>6</v>
      </c>
      <c r="I236" s="64">
        <v>4</v>
      </c>
      <c r="J236" s="64">
        <v>8</v>
      </c>
      <c r="K236" s="64" t="s">
        <v>41</v>
      </c>
      <c r="L236" s="65" t="s">
        <v>15</v>
      </c>
      <c r="M236" s="65"/>
      <c r="N236" s="66" t="s">
        <v>19</v>
      </c>
      <c r="O236" s="58" t="s">
        <v>20</v>
      </c>
      <c r="P236" s="58" t="s">
        <v>25</v>
      </c>
      <c r="Q236" s="58" t="s">
        <v>28</v>
      </c>
      <c r="R236" s="58"/>
      <c r="S236" s="70"/>
      <c r="T236" s="70"/>
      <c r="U236" s="58" t="s">
        <v>18</v>
      </c>
      <c r="V236" s="58"/>
      <c r="W236" s="67">
        <v>1</v>
      </c>
      <c r="X236" s="67">
        <v>0</v>
      </c>
      <c r="Y236" s="67">
        <v>2</v>
      </c>
      <c r="Z236" s="67"/>
      <c r="AA236" s="185" t="s">
        <v>52</v>
      </c>
      <c r="AB236" s="58" t="s">
        <v>334</v>
      </c>
      <c r="AC236" s="60">
        <f t="shared" si="21"/>
        <v>1</v>
      </c>
      <c r="AD236" s="60">
        <f t="shared" si="22"/>
        <v>3</v>
      </c>
      <c r="AE236" s="61">
        <f t="shared" si="23"/>
        <v>4</v>
      </c>
      <c r="AF236" s="61">
        <f>INDEX($BA$26:BF$44,MATCH(AE236,$AZ$26:$AZ$44,-1),MATCH(D236,$BA$25:$BF$25))</f>
        <v>0</v>
      </c>
      <c r="AG236" s="61">
        <v>1.6</v>
      </c>
      <c r="AH236" s="61">
        <v>1</v>
      </c>
      <c r="AI236" s="61">
        <v>1</v>
      </c>
      <c r="AJ236" s="61">
        <v>1</v>
      </c>
      <c r="AK236" s="61">
        <v>1</v>
      </c>
      <c r="AL236" s="61">
        <v>0.8</v>
      </c>
      <c r="AM236" s="68">
        <f t="shared" si="24"/>
        <v>7500.8</v>
      </c>
      <c r="AN236" s="69">
        <f t="shared" si="25"/>
        <v>7500800000</v>
      </c>
      <c r="AO236" s="69">
        <f t="shared" si="26"/>
        <v>10</v>
      </c>
      <c r="AP236" s="69">
        <f t="shared" si="27"/>
        <v>10</v>
      </c>
      <c r="AQ236" s="28"/>
      <c r="AR236" s="18"/>
      <c r="AS236" s="18"/>
      <c r="AT236" s="18"/>
      <c r="AU236" s="18"/>
    </row>
    <row r="237" spans="1:47" ht="15" customHeight="1">
      <c r="A237" s="78" t="s">
        <v>119</v>
      </c>
      <c r="B237" s="78">
        <v>1808</v>
      </c>
      <c r="C237" s="78"/>
      <c r="D237" s="79" t="s">
        <v>14</v>
      </c>
      <c r="E237" s="80">
        <v>5</v>
      </c>
      <c r="F237" s="80">
        <v>5</v>
      </c>
      <c r="G237" s="80">
        <v>5</v>
      </c>
      <c r="H237" s="80">
        <v>3</v>
      </c>
      <c r="I237" s="80">
        <v>6</v>
      </c>
      <c r="J237" s="80">
        <v>7</v>
      </c>
      <c r="K237" s="80" t="s">
        <v>41</v>
      </c>
      <c r="L237" s="81">
        <v>8</v>
      </c>
      <c r="M237" s="81"/>
      <c r="N237" s="82" t="s">
        <v>23</v>
      </c>
      <c r="O237" s="78" t="s">
        <v>33</v>
      </c>
      <c r="P237" s="78" t="s">
        <v>25</v>
      </c>
      <c r="Q237" s="78"/>
      <c r="R237" s="78"/>
      <c r="S237" s="83"/>
      <c r="T237" s="83"/>
      <c r="U237" s="78"/>
      <c r="V237" s="78"/>
      <c r="W237" s="56">
        <v>5</v>
      </c>
      <c r="X237" s="56">
        <v>0</v>
      </c>
      <c r="Y237" s="56">
        <v>5</v>
      </c>
      <c r="Z237" s="56"/>
      <c r="AA237" s="186" t="s">
        <v>52</v>
      </c>
      <c r="AB237" s="78" t="s">
        <v>334</v>
      </c>
      <c r="AC237" s="60">
        <f t="shared" si="21"/>
        <v>0.5</v>
      </c>
      <c r="AD237" s="60">
        <f t="shared" si="22"/>
        <v>1.5</v>
      </c>
      <c r="AE237" s="61">
        <f t="shared" si="23"/>
        <v>2</v>
      </c>
      <c r="AF237" s="61">
        <f>INDEX($BA$26:BF$44,MATCH(AE237,$AZ$26:$AZ$44,-1),MATCH(D237,$BA$25:$BF$25))</f>
        <v>0.5</v>
      </c>
      <c r="AG237" s="61">
        <v>1</v>
      </c>
      <c r="AH237" s="61">
        <v>1</v>
      </c>
      <c r="AI237" s="61">
        <v>1</v>
      </c>
      <c r="AJ237" s="61">
        <v>1</v>
      </c>
      <c r="AK237" s="61">
        <v>0.8</v>
      </c>
      <c r="AL237" s="61">
        <v>0.8</v>
      </c>
      <c r="AM237" s="84">
        <f t="shared" si="24"/>
        <v>1465.6000000000001</v>
      </c>
      <c r="AN237" s="85">
        <f t="shared" si="25"/>
        <v>7328000.0000000009</v>
      </c>
      <c r="AO237" s="85">
        <f t="shared" si="26"/>
        <v>0</v>
      </c>
      <c r="AP237" s="85">
        <f t="shared" si="27"/>
        <v>0</v>
      </c>
      <c r="AQ237" s="28"/>
      <c r="AR237" s="18"/>
      <c r="AS237" s="18"/>
      <c r="AT237" s="18"/>
      <c r="AU237" s="18"/>
    </row>
    <row r="238" spans="1:47" ht="15" customHeight="1">
      <c r="A238" s="78" t="s">
        <v>388</v>
      </c>
      <c r="B238" s="78">
        <v>2038</v>
      </c>
      <c r="C238" s="78"/>
      <c r="D238" s="79" t="s">
        <v>22</v>
      </c>
      <c r="E238" s="80">
        <v>9</v>
      </c>
      <c r="F238" s="80">
        <v>5</v>
      </c>
      <c r="G238" s="80" t="s">
        <v>15</v>
      </c>
      <c r="H238" s="80">
        <v>0</v>
      </c>
      <c r="I238" s="80">
        <v>0</v>
      </c>
      <c r="J238" s="80">
        <v>0</v>
      </c>
      <c r="K238" s="80" t="s">
        <v>41</v>
      </c>
      <c r="L238" s="81">
        <v>0</v>
      </c>
      <c r="M238" s="81"/>
      <c r="N238" s="82"/>
      <c r="O238" s="78" t="s">
        <v>10</v>
      </c>
      <c r="P238" s="78" t="s">
        <v>33</v>
      </c>
      <c r="Q238" s="78" t="s">
        <v>25</v>
      </c>
      <c r="R238" s="78" t="s">
        <v>30</v>
      </c>
      <c r="S238" s="78"/>
      <c r="T238" s="78"/>
      <c r="U238" s="78"/>
      <c r="V238" s="78"/>
      <c r="W238" s="56">
        <v>0</v>
      </c>
      <c r="X238" s="56">
        <v>0</v>
      </c>
      <c r="Y238" s="56">
        <v>3</v>
      </c>
      <c r="Z238" s="56"/>
      <c r="AA238" s="186" t="s">
        <v>10</v>
      </c>
      <c r="AB238" s="78" t="s">
        <v>350</v>
      </c>
      <c r="AC238" s="60">
        <f t="shared" si="21"/>
        <v>-0.5</v>
      </c>
      <c r="AD238" s="60">
        <f t="shared" si="22"/>
        <v>0</v>
      </c>
      <c r="AE238" s="61">
        <f t="shared" si="23"/>
        <v>-0.5</v>
      </c>
      <c r="AF238" s="61">
        <f>INDEX($BA$26:BF$44,MATCH(AE238,$AZ$26:$AZ$44,-1),MATCH(D238,$BA$25:$BF$25))</f>
        <v>0</v>
      </c>
      <c r="AG238" s="61">
        <v>1</v>
      </c>
      <c r="AH238" s="61">
        <v>1</v>
      </c>
      <c r="AI238" s="61">
        <v>1.2</v>
      </c>
      <c r="AJ238" s="61">
        <v>1</v>
      </c>
      <c r="AK238" s="61">
        <v>1</v>
      </c>
      <c r="AL238" s="61">
        <v>0.8</v>
      </c>
      <c r="AM238" s="84">
        <f t="shared" si="24"/>
        <v>52.800000000000004</v>
      </c>
      <c r="AN238" s="85">
        <f t="shared" si="25"/>
        <v>0</v>
      </c>
      <c r="AO238" s="85">
        <f t="shared" si="26"/>
        <v>0</v>
      </c>
      <c r="AP238" s="85">
        <f t="shared" si="27"/>
        <v>0</v>
      </c>
      <c r="AQ238" s="31"/>
      <c r="AR238" s="18"/>
      <c r="AS238" s="18"/>
      <c r="AT238" s="18"/>
      <c r="AU238" s="18"/>
    </row>
    <row r="239" spans="1:47" ht="15" customHeight="1">
      <c r="A239" s="11" t="s">
        <v>190</v>
      </c>
      <c r="B239" s="11">
        <v>433</v>
      </c>
      <c r="C239" s="11"/>
      <c r="D239" s="49" t="s">
        <v>22</v>
      </c>
      <c r="E239" s="47">
        <v>5</v>
      </c>
      <c r="F239" s="47" t="s">
        <v>15</v>
      </c>
      <c r="G239" s="47">
        <v>0</v>
      </c>
      <c r="H239" s="47">
        <v>0</v>
      </c>
      <c r="I239" s="47">
        <v>0</v>
      </c>
      <c r="J239" s="47">
        <v>0</v>
      </c>
      <c r="K239" s="47" t="s">
        <v>41</v>
      </c>
      <c r="L239" s="48">
        <v>0</v>
      </c>
      <c r="M239" s="48"/>
      <c r="N239" s="50"/>
      <c r="O239" s="11" t="s">
        <v>10</v>
      </c>
      <c r="P239" s="11" t="s">
        <v>35</v>
      </c>
      <c r="Q239" s="11" t="s">
        <v>33</v>
      </c>
      <c r="R239" s="11" t="s">
        <v>25</v>
      </c>
      <c r="S239" s="11"/>
      <c r="T239" s="11"/>
      <c r="U239" s="11"/>
      <c r="V239" s="11"/>
      <c r="W239" s="45">
        <v>0</v>
      </c>
      <c r="X239" s="45">
        <v>0</v>
      </c>
      <c r="Y239" s="45">
        <v>4</v>
      </c>
      <c r="Z239" s="45"/>
      <c r="AA239" s="184" t="s">
        <v>10</v>
      </c>
      <c r="AB239" s="11" t="s">
        <v>348</v>
      </c>
      <c r="AC239" s="60">
        <f t="shared" si="21"/>
        <v>-0.5</v>
      </c>
      <c r="AD239" s="60">
        <f t="shared" si="22"/>
        <v>0</v>
      </c>
      <c r="AE239" s="61">
        <f t="shared" si="23"/>
        <v>-0.5</v>
      </c>
      <c r="AF239" s="61">
        <f>INDEX($BA$26:BF$44,MATCH(AE239,$AZ$26:$AZ$44,-1),MATCH(D239,$BA$25:$BF$25))</f>
        <v>0</v>
      </c>
      <c r="AG239" s="61">
        <v>1</v>
      </c>
      <c r="AH239" s="61">
        <v>1</v>
      </c>
      <c r="AI239" s="61">
        <v>1</v>
      </c>
      <c r="AJ239" s="61">
        <v>1</v>
      </c>
      <c r="AK239" s="61">
        <v>1</v>
      </c>
      <c r="AL239" s="61">
        <v>0.8</v>
      </c>
      <c r="AM239" s="61">
        <f t="shared" si="24"/>
        <v>44</v>
      </c>
      <c r="AN239" s="62">
        <f t="shared" si="25"/>
        <v>0</v>
      </c>
      <c r="AO239" s="62">
        <f t="shared" si="26"/>
        <v>0</v>
      </c>
      <c r="AP239" s="62">
        <f t="shared" si="27"/>
        <v>0</v>
      </c>
      <c r="AQ239" s="24"/>
      <c r="AR239" s="19"/>
      <c r="AS239" s="19"/>
      <c r="AT239" s="19"/>
      <c r="AU239" s="19"/>
    </row>
    <row r="240" spans="1:47" ht="15" customHeight="1">
      <c r="A240" s="11" t="s">
        <v>166</v>
      </c>
      <c r="B240" s="11">
        <v>2907</v>
      </c>
      <c r="C240" s="11"/>
      <c r="D240" s="49" t="s">
        <v>14</v>
      </c>
      <c r="E240" s="47">
        <v>2</v>
      </c>
      <c r="F240" s="47">
        <v>3</v>
      </c>
      <c r="G240" s="47">
        <v>6</v>
      </c>
      <c r="H240" s="47">
        <v>3</v>
      </c>
      <c r="I240" s="47">
        <v>3</v>
      </c>
      <c r="J240" s="47">
        <v>5</v>
      </c>
      <c r="K240" s="47" t="s">
        <v>41</v>
      </c>
      <c r="L240" s="48">
        <v>9</v>
      </c>
      <c r="M240" s="48"/>
      <c r="N240" s="50" t="s">
        <v>23</v>
      </c>
      <c r="O240" s="11" t="s">
        <v>33</v>
      </c>
      <c r="P240" s="11" t="s">
        <v>25</v>
      </c>
      <c r="Q240" s="11"/>
      <c r="R240" s="11"/>
      <c r="S240" s="11"/>
      <c r="T240" s="11"/>
      <c r="U240" s="11"/>
      <c r="V240" s="11"/>
      <c r="W240" s="45">
        <v>1</v>
      </c>
      <c r="X240" s="45">
        <v>2</v>
      </c>
      <c r="Y240" s="45">
        <v>1</v>
      </c>
      <c r="Z240" s="45"/>
      <c r="AA240" s="184" t="s">
        <v>52</v>
      </c>
      <c r="AB240" s="11" t="s">
        <v>335</v>
      </c>
      <c r="AC240" s="60">
        <f t="shared" si="21"/>
        <v>1</v>
      </c>
      <c r="AD240" s="60">
        <f t="shared" si="22"/>
        <v>1.5</v>
      </c>
      <c r="AE240" s="61">
        <f t="shared" si="23"/>
        <v>2.5</v>
      </c>
      <c r="AF240" s="61">
        <f>INDEX($BA$26:BF$44,MATCH(AE240,$AZ$26:$AZ$44,-1),MATCH(D240,$BA$25:$BF$25))</f>
        <v>0.5</v>
      </c>
      <c r="AG240" s="61">
        <v>1</v>
      </c>
      <c r="AH240" s="61">
        <v>1</v>
      </c>
      <c r="AI240" s="61">
        <v>1</v>
      </c>
      <c r="AJ240" s="61">
        <v>1</v>
      </c>
      <c r="AK240" s="61">
        <v>1</v>
      </c>
      <c r="AL240" s="61">
        <v>0.8</v>
      </c>
      <c r="AM240" s="61">
        <f t="shared" si="24"/>
        <v>2928</v>
      </c>
      <c r="AN240" s="62">
        <f t="shared" si="25"/>
        <v>2928000</v>
      </c>
      <c r="AO240" s="62">
        <f t="shared" si="26"/>
        <v>0</v>
      </c>
      <c r="AP240" s="62">
        <f t="shared" si="27"/>
        <v>0</v>
      </c>
      <c r="AQ240" s="31"/>
      <c r="AR240" s="18"/>
      <c r="AS240" s="18"/>
      <c r="AT240" s="18"/>
      <c r="AU240" s="18"/>
    </row>
    <row r="241" spans="1:47" ht="15" customHeight="1">
      <c r="A241" s="11" t="s">
        <v>74</v>
      </c>
      <c r="B241" s="11">
        <v>507</v>
      </c>
      <c r="C241" s="11"/>
      <c r="D241" s="49" t="s">
        <v>22</v>
      </c>
      <c r="E241" s="47">
        <v>7</v>
      </c>
      <c r="F241" s="47">
        <v>9</v>
      </c>
      <c r="G241" s="47">
        <v>6</v>
      </c>
      <c r="H241" s="47">
        <v>2</v>
      </c>
      <c r="I241" s="47">
        <v>0</v>
      </c>
      <c r="J241" s="47">
        <v>0</v>
      </c>
      <c r="K241" s="47" t="s">
        <v>41</v>
      </c>
      <c r="L241" s="48">
        <v>9</v>
      </c>
      <c r="M241" s="48"/>
      <c r="N241" s="50"/>
      <c r="O241" s="11" t="s">
        <v>33</v>
      </c>
      <c r="P241" s="11" t="s">
        <v>25</v>
      </c>
      <c r="Q241" s="11"/>
      <c r="R241" s="11"/>
      <c r="S241" s="11"/>
      <c r="T241" s="11"/>
      <c r="U241" s="11"/>
      <c r="V241" s="11"/>
      <c r="W241" s="45">
        <v>1</v>
      </c>
      <c r="X241" s="45">
        <v>0</v>
      </c>
      <c r="Y241" s="45">
        <v>4</v>
      </c>
      <c r="Z241" s="45"/>
      <c r="AA241" s="184" t="s">
        <v>52</v>
      </c>
      <c r="AB241" s="11" t="s">
        <v>332</v>
      </c>
      <c r="AC241" s="60">
        <f t="shared" si="21"/>
        <v>1</v>
      </c>
      <c r="AD241" s="60">
        <f t="shared" si="22"/>
        <v>1</v>
      </c>
      <c r="AE241" s="61">
        <f t="shared" si="23"/>
        <v>2</v>
      </c>
      <c r="AF241" s="61">
        <f>INDEX($BA$26:BF$44,MATCH(AE241,$AZ$26:$AZ$44,-1),MATCH(D241,$BA$25:$BF$25))</f>
        <v>-2.5</v>
      </c>
      <c r="AG241" s="61">
        <v>1</v>
      </c>
      <c r="AH241" s="61">
        <v>1</v>
      </c>
      <c r="AI241" s="61">
        <v>1</v>
      </c>
      <c r="AJ241" s="61">
        <v>1</v>
      </c>
      <c r="AK241" s="61">
        <v>0.8</v>
      </c>
      <c r="AL241" s="61">
        <v>0.8</v>
      </c>
      <c r="AM241" s="61">
        <f t="shared" si="24"/>
        <v>2342.4</v>
      </c>
      <c r="AN241" s="62">
        <f t="shared" si="25"/>
        <v>234240</v>
      </c>
      <c r="AO241" s="62">
        <f t="shared" si="26"/>
        <v>0</v>
      </c>
      <c r="AP241" s="62">
        <f t="shared" si="27"/>
        <v>0</v>
      </c>
      <c r="AQ241" s="31"/>
      <c r="AR241" s="18"/>
      <c r="AS241" s="18"/>
      <c r="AT241" s="18"/>
      <c r="AU241" s="18"/>
    </row>
    <row r="242" spans="1:47" ht="15" customHeight="1">
      <c r="A242" s="11" t="s">
        <v>289</v>
      </c>
      <c r="B242" s="11">
        <v>2539</v>
      </c>
      <c r="C242" s="11"/>
      <c r="D242" s="49" t="s">
        <v>22</v>
      </c>
      <c r="E242" s="47">
        <v>3</v>
      </c>
      <c r="F242" s="47">
        <v>7</v>
      </c>
      <c r="G242" s="47">
        <v>3</v>
      </c>
      <c r="H242" s="47">
        <v>0</v>
      </c>
      <c r="I242" s="47">
        <v>0</v>
      </c>
      <c r="J242" s="47">
        <v>0</v>
      </c>
      <c r="K242" s="47" t="s">
        <v>41</v>
      </c>
      <c r="L242" s="48">
        <v>0</v>
      </c>
      <c r="M242" s="48"/>
      <c r="N242" s="50"/>
      <c r="O242" s="11" t="s">
        <v>10</v>
      </c>
      <c r="P242" s="11" t="s">
        <v>33</v>
      </c>
      <c r="Q242" s="11" t="s">
        <v>25</v>
      </c>
      <c r="R242" s="11"/>
      <c r="S242" s="11"/>
      <c r="T242" s="11"/>
      <c r="U242" s="11"/>
      <c r="V242" s="11"/>
      <c r="W242" s="45">
        <v>0</v>
      </c>
      <c r="X242" s="45">
        <v>0</v>
      </c>
      <c r="Y242" s="45">
        <v>0</v>
      </c>
      <c r="Z242" s="45"/>
      <c r="AA242" s="184" t="s">
        <v>10</v>
      </c>
      <c r="AB242" s="11" t="s">
        <v>351</v>
      </c>
      <c r="AC242" s="60">
        <f t="shared" si="21"/>
        <v>-0.5</v>
      </c>
      <c r="AD242" s="60">
        <f t="shared" si="22"/>
        <v>0</v>
      </c>
      <c r="AE242" s="61">
        <f t="shared" si="23"/>
        <v>-0.5</v>
      </c>
      <c r="AF242" s="61">
        <f>INDEX($BA$26:BF$44,MATCH(AE242,$AZ$26:$AZ$44,-1),MATCH(D242,$BA$25:$BF$25))</f>
        <v>0</v>
      </c>
      <c r="AG242" s="61">
        <v>1</v>
      </c>
      <c r="AH242" s="61">
        <v>1</v>
      </c>
      <c r="AI242" s="61">
        <v>1</v>
      </c>
      <c r="AJ242" s="61">
        <v>1</v>
      </c>
      <c r="AK242" s="61">
        <v>1</v>
      </c>
      <c r="AL242" s="61">
        <v>0.8</v>
      </c>
      <c r="AM242" s="61">
        <f t="shared" si="24"/>
        <v>44</v>
      </c>
      <c r="AN242" s="62">
        <f t="shared" si="25"/>
        <v>0</v>
      </c>
      <c r="AO242" s="62">
        <f t="shared" si="26"/>
        <v>0</v>
      </c>
      <c r="AP242" s="62">
        <f t="shared" si="27"/>
        <v>0</v>
      </c>
      <c r="AQ242" s="31"/>
      <c r="AR242" s="18"/>
      <c r="AS242" s="18"/>
      <c r="AT242" s="18"/>
      <c r="AU242" s="18"/>
    </row>
    <row r="243" spans="1:47" ht="15" customHeight="1">
      <c r="A243" s="11" t="s">
        <v>313</v>
      </c>
      <c r="B243" s="11">
        <v>2936</v>
      </c>
      <c r="C243" s="11"/>
      <c r="D243" s="49" t="s">
        <v>22</v>
      </c>
      <c r="E243" s="47">
        <v>9</v>
      </c>
      <c r="F243" s="47" t="s">
        <v>15</v>
      </c>
      <c r="G243" s="47">
        <v>7</v>
      </c>
      <c r="H243" s="47">
        <v>0</v>
      </c>
      <c r="I243" s="47">
        <v>0</v>
      </c>
      <c r="J243" s="47">
        <v>0</v>
      </c>
      <c r="K243" s="47" t="s">
        <v>41</v>
      </c>
      <c r="L243" s="48">
        <v>0</v>
      </c>
      <c r="M243" s="48"/>
      <c r="N243" s="50"/>
      <c r="O243" s="11" t="s">
        <v>10</v>
      </c>
      <c r="P243" s="11" t="s">
        <v>21</v>
      </c>
      <c r="Q243" s="11" t="s">
        <v>33</v>
      </c>
      <c r="R243" s="11" t="s">
        <v>25</v>
      </c>
      <c r="S243" s="11"/>
      <c r="T243" s="11"/>
      <c r="U243" s="11"/>
      <c r="V243" s="11"/>
      <c r="W243" s="45">
        <v>0</v>
      </c>
      <c r="X243" s="45">
        <v>2</v>
      </c>
      <c r="Y243" s="45">
        <v>4</v>
      </c>
      <c r="Z243" s="45"/>
      <c r="AA243" s="184" t="s">
        <v>10</v>
      </c>
      <c r="AB243" s="11" t="s">
        <v>351</v>
      </c>
      <c r="AC243" s="60">
        <f t="shared" si="21"/>
        <v>-0.5</v>
      </c>
      <c r="AD243" s="60">
        <f t="shared" si="22"/>
        <v>0</v>
      </c>
      <c r="AE243" s="61">
        <f t="shared" si="23"/>
        <v>-0.5</v>
      </c>
      <c r="AF243" s="61">
        <f>INDEX($BA$26:BF$44,MATCH(AE243,$AZ$26:$AZ$44,-1),MATCH(D243,$BA$25:$BF$25))</f>
        <v>0</v>
      </c>
      <c r="AG243" s="61">
        <v>1</v>
      </c>
      <c r="AH243" s="61">
        <v>1</v>
      </c>
      <c r="AI243" s="61">
        <v>1</v>
      </c>
      <c r="AJ243" s="61">
        <v>1</v>
      </c>
      <c r="AK243" s="61">
        <v>1</v>
      </c>
      <c r="AL243" s="61">
        <v>0.8</v>
      </c>
      <c r="AM243" s="61">
        <f t="shared" si="24"/>
        <v>44</v>
      </c>
      <c r="AN243" s="62">
        <f t="shared" si="25"/>
        <v>0</v>
      </c>
      <c r="AO243" s="62">
        <f t="shared" si="26"/>
        <v>0</v>
      </c>
      <c r="AP243" s="62">
        <f t="shared" si="27"/>
        <v>0</v>
      </c>
      <c r="AQ243" s="28"/>
      <c r="AR243" s="18"/>
      <c r="AS243" s="18"/>
      <c r="AT243" s="18"/>
      <c r="AU243" s="18"/>
    </row>
    <row r="244" spans="1:47" ht="15" customHeight="1">
      <c r="A244" s="11" t="s">
        <v>65</v>
      </c>
      <c r="B244" s="11">
        <v>303</v>
      </c>
      <c r="C244" s="11"/>
      <c r="D244" s="49" t="s">
        <v>16</v>
      </c>
      <c r="E244" s="47">
        <v>6</v>
      </c>
      <c r="F244" s="47">
        <v>7</v>
      </c>
      <c r="G244" s="47">
        <v>8</v>
      </c>
      <c r="H244" s="47">
        <v>3</v>
      </c>
      <c r="I244" s="47">
        <v>3</v>
      </c>
      <c r="J244" s="47">
        <v>1</v>
      </c>
      <c r="K244" s="47" t="s">
        <v>41</v>
      </c>
      <c r="L244" s="48">
        <v>6</v>
      </c>
      <c r="M244" s="48"/>
      <c r="N244" s="50"/>
      <c r="O244" s="11" t="s">
        <v>33</v>
      </c>
      <c r="P244" s="11" t="s">
        <v>25</v>
      </c>
      <c r="Q244" s="11"/>
      <c r="R244" s="11"/>
      <c r="S244" s="59"/>
      <c r="T244" s="59"/>
      <c r="U244" s="11"/>
      <c r="V244" s="11"/>
      <c r="W244" s="45">
        <v>3</v>
      </c>
      <c r="X244" s="45">
        <v>0</v>
      </c>
      <c r="Y244" s="45">
        <v>4</v>
      </c>
      <c r="Z244" s="45"/>
      <c r="AA244" s="184" t="s">
        <v>52</v>
      </c>
      <c r="AB244" s="11" t="s">
        <v>332</v>
      </c>
      <c r="AC244" s="60">
        <f t="shared" si="21"/>
        <v>0.5</v>
      </c>
      <c r="AD244" s="60">
        <f t="shared" si="22"/>
        <v>1.5</v>
      </c>
      <c r="AE244" s="61">
        <f t="shared" si="23"/>
        <v>2</v>
      </c>
      <c r="AF244" s="61">
        <f>INDEX($BA$26:BF$44,MATCH(AE244,$AZ$26:$AZ$44,-1),MATCH(D244,$BA$25:$BF$25))</f>
        <v>0</v>
      </c>
      <c r="AG244" s="61">
        <v>1</v>
      </c>
      <c r="AH244" s="61">
        <v>1</v>
      </c>
      <c r="AI244" s="61">
        <v>1</v>
      </c>
      <c r="AJ244" s="61">
        <v>1</v>
      </c>
      <c r="AK244" s="61">
        <v>1</v>
      </c>
      <c r="AL244" s="61">
        <v>0.8</v>
      </c>
      <c r="AM244" s="61">
        <f t="shared" si="24"/>
        <v>716</v>
      </c>
      <c r="AN244" s="62">
        <f t="shared" si="25"/>
        <v>2148000</v>
      </c>
      <c r="AO244" s="62">
        <f t="shared" si="26"/>
        <v>1</v>
      </c>
      <c r="AP244" s="62">
        <f t="shared" si="27"/>
        <v>3</v>
      </c>
      <c r="AQ244" s="31"/>
      <c r="AR244" s="18"/>
      <c r="AS244" s="18"/>
      <c r="AT244" s="18"/>
      <c r="AU244" s="18"/>
    </row>
    <row r="245" spans="1:47" ht="15" customHeight="1">
      <c r="A245" s="11" t="s">
        <v>386</v>
      </c>
      <c r="B245" s="11">
        <v>1939</v>
      </c>
      <c r="C245" s="11"/>
      <c r="D245" s="49" t="s">
        <v>22</v>
      </c>
      <c r="E245" s="47">
        <v>2</v>
      </c>
      <c r="F245" s="47">
        <v>0</v>
      </c>
      <c r="G245" s="47">
        <v>0</v>
      </c>
      <c r="H245" s="47">
        <v>0</v>
      </c>
      <c r="I245" s="47">
        <v>0</v>
      </c>
      <c r="J245" s="47">
        <v>0</v>
      </c>
      <c r="K245" s="47" t="s">
        <v>41</v>
      </c>
      <c r="L245" s="48">
        <v>0</v>
      </c>
      <c r="M245" s="48"/>
      <c r="N245" s="50"/>
      <c r="O245" s="11" t="s">
        <v>10</v>
      </c>
      <c r="P245" s="11" t="s">
        <v>33</v>
      </c>
      <c r="Q245" s="11" t="s">
        <v>25</v>
      </c>
      <c r="R245" s="11" t="s">
        <v>34</v>
      </c>
      <c r="S245" s="11"/>
      <c r="T245" s="11"/>
      <c r="U245" s="11"/>
      <c r="V245" s="11"/>
      <c r="W245" s="45">
        <v>0</v>
      </c>
      <c r="X245" s="45">
        <v>0</v>
      </c>
      <c r="Y245" s="45">
        <v>1</v>
      </c>
      <c r="Z245" s="45"/>
      <c r="AA245" s="184" t="s">
        <v>10</v>
      </c>
      <c r="AB245" s="11" t="s">
        <v>350</v>
      </c>
      <c r="AC245" s="60">
        <f t="shared" si="21"/>
        <v>-0.5</v>
      </c>
      <c r="AD245" s="60">
        <f t="shared" si="22"/>
        <v>0</v>
      </c>
      <c r="AE245" s="61">
        <f t="shared" si="23"/>
        <v>-0.5</v>
      </c>
      <c r="AF245" s="61">
        <f>INDEX($BA$26:BF$44,MATCH(AE245,$AZ$26:$AZ$44,-1),MATCH(D245,$BA$25:$BF$25))</f>
        <v>0</v>
      </c>
      <c r="AG245" s="61">
        <v>1</v>
      </c>
      <c r="AH245" s="61">
        <v>1</v>
      </c>
      <c r="AI245" s="61">
        <v>1</v>
      </c>
      <c r="AJ245" s="61">
        <v>1</v>
      </c>
      <c r="AK245" s="61">
        <v>1</v>
      </c>
      <c r="AL245" s="61">
        <v>0.8</v>
      </c>
      <c r="AM245" s="61">
        <f t="shared" si="24"/>
        <v>44</v>
      </c>
      <c r="AN245" s="62">
        <f t="shared" si="25"/>
        <v>0</v>
      </c>
      <c r="AO245" s="62">
        <f t="shared" si="26"/>
        <v>0</v>
      </c>
      <c r="AP245" s="62">
        <f t="shared" si="27"/>
        <v>0</v>
      </c>
      <c r="AQ245" s="31"/>
      <c r="AR245" s="18"/>
      <c r="AS245" s="18"/>
      <c r="AT245" s="18"/>
      <c r="AU245" s="18"/>
    </row>
    <row r="246" spans="1:47" ht="15" customHeight="1">
      <c r="A246" s="11" t="s">
        <v>60</v>
      </c>
      <c r="B246" s="11">
        <v>201</v>
      </c>
      <c r="C246" s="11"/>
      <c r="D246" s="49" t="s">
        <v>22</v>
      </c>
      <c r="E246" s="47">
        <v>8</v>
      </c>
      <c r="F246" s="47" t="s">
        <v>18</v>
      </c>
      <c r="G246" s="47">
        <v>5</v>
      </c>
      <c r="H246" s="47">
        <v>0</v>
      </c>
      <c r="I246" s="47">
        <v>0</v>
      </c>
      <c r="J246" s="47">
        <v>0</v>
      </c>
      <c r="K246" s="47" t="s">
        <v>41</v>
      </c>
      <c r="L246" s="48">
        <v>0</v>
      </c>
      <c r="M246" s="48"/>
      <c r="N246" s="50"/>
      <c r="O246" s="11" t="s">
        <v>10</v>
      </c>
      <c r="P246" s="11" t="s">
        <v>21</v>
      </c>
      <c r="Q246" s="11" t="s">
        <v>33</v>
      </c>
      <c r="R246" s="11" t="s">
        <v>25</v>
      </c>
      <c r="S246" s="11"/>
      <c r="T246" s="11"/>
      <c r="U246" s="11"/>
      <c r="V246" s="11"/>
      <c r="W246" s="45">
        <v>0</v>
      </c>
      <c r="X246" s="45">
        <v>0</v>
      </c>
      <c r="Y246" s="45">
        <v>2</v>
      </c>
      <c r="Z246" s="45"/>
      <c r="AA246" s="184" t="s">
        <v>10</v>
      </c>
      <c r="AB246" s="11" t="s">
        <v>332</v>
      </c>
      <c r="AC246" s="60">
        <f t="shared" si="21"/>
        <v>-0.5</v>
      </c>
      <c r="AD246" s="60">
        <f t="shared" si="22"/>
        <v>0</v>
      </c>
      <c r="AE246" s="61">
        <f t="shared" si="23"/>
        <v>-0.5</v>
      </c>
      <c r="AF246" s="61">
        <f>INDEX($BA$26:BF$44,MATCH(AE246,$AZ$26:$AZ$44,-1),MATCH(D246,$BA$25:$BF$25))</f>
        <v>0</v>
      </c>
      <c r="AG246" s="61">
        <v>1</v>
      </c>
      <c r="AH246" s="61">
        <v>1</v>
      </c>
      <c r="AI246" s="61">
        <v>1</v>
      </c>
      <c r="AJ246" s="61">
        <v>1</v>
      </c>
      <c r="AK246" s="61">
        <v>1</v>
      </c>
      <c r="AL246" s="61">
        <v>1</v>
      </c>
      <c r="AM246" s="61">
        <f t="shared" si="24"/>
        <v>55</v>
      </c>
      <c r="AN246" s="62">
        <f t="shared" si="25"/>
        <v>0</v>
      </c>
      <c r="AO246" s="62">
        <f t="shared" si="26"/>
        <v>0</v>
      </c>
      <c r="AP246" s="62">
        <f t="shared" si="27"/>
        <v>0</v>
      </c>
      <c r="AR246" s="18"/>
      <c r="AS246" s="18"/>
      <c r="AT246" s="18"/>
      <c r="AU246" s="18"/>
    </row>
    <row r="247" spans="1:47" ht="15" customHeight="1">
      <c r="A247" s="11" t="s">
        <v>295</v>
      </c>
      <c r="B247" s="11">
        <v>2640</v>
      </c>
      <c r="C247" s="11"/>
      <c r="D247" s="49" t="s">
        <v>22</v>
      </c>
      <c r="E247" s="47">
        <v>8</v>
      </c>
      <c r="F247" s="47" t="s">
        <v>15</v>
      </c>
      <c r="G247" s="47">
        <v>6</v>
      </c>
      <c r="H247" s="47">
        <v>0</v>
      </c>
      <c r="I247" s="47">
        <v>0</v>
      </c>
      <c r="J247" s="47">
        <v>0</v>
      </c>
      <c r="K247" s="47" t="s">
        <v>41</v>
      </c>
      <c r="L247" s="48">
        <v>0</v>
      </c>
      <c r="M247" s="48"/>
      <c r="N247" s="50"/>
      <c r="O247" s="11" t="s">
        <v>10</v>
      </c>
      <c r="P247" s="11" t="s">
        <v>21</v>
      </c>
      <c r="Q247" s="11" t="s">
        <v>33</v>
      </c>
      <c r="R247" s="11" t="s">
        <v>25</v>
      </c>
      <c r="S247" s="11"/>
      <c r="T247" s="11"/>
      <c r="U247" s="11"/>
      <c r="V247" s="11"/>
      <c r="W247" s="45">
        <v>0</v>
      </c>
      <c r="X247" s="45">
        <v>2</v>
      </c>
      <c r="Y247" s="45">
        <v>4</v>
      </c>
      <c r="Z247" s="45"/>
      <c r="AA247" s="184" t="s">
        <v>10</v>
      </c>
      <c r="AB247" s="11" t="s">
        <v>351</v>
      </c>
      <c r="AC247" s="60">
        <f t="shared" si="21"/>
        <v>-0.5</v>
      </c>
      <c r="AD247" s="60">
        <f t="shared" si="22"/>
        <v>0</v>
      </c>
      <c r="AE247" s="61">
        <f t="shared" si="23"/>
        <v>-0.5</v>
      </c>
      <c r="AF247" s="61">
        <f>INDEX($BA$26:BF$44,MATCH(AE247,$AZ$26:$AZ$44,-1),MATCH(D247,$BA$25:$BF$25))</f>
        <v>0</v>
      </c>
      <c r="AG247" s="61">
        <v>1</v>
      </c>
      <c r="AH247" s="61">
        <v>1</v>
      </c>
      <c r="AI247" s="61">
        <v>1</v>
      </c>
      <c r="AJ247" s="61">
        <v>1</v>
      </c>
      <c r="AK247" s="61">
        <v>0.8</v>
      </c>
      <c r="AL247" s="61">
        <v>0.8</v>
      </c>
      <c r="AM247" s="61">
        <f t="shared" si="24"/>
        <v>35.200000000000003</v>
      </c>
      <c r="AN247" s="62">
        <f t="shared" si="25"/>
        <v>0</v>
      </c>
      <c r="AO247" s="62">
        <f t="shared" si="26"/>
        <v>0</v>
      </c>
      <c r="AP247" s="62">
        <f t="shared" si="27"/>
        <v>0</v>
      </c>
      <c r="AQ247" s="31"/>
    </row>
    <row r="248" spans="1:47" ht="15" customHeight="1">
      <c r="A248" s="57" t="s">
        <v>396</v>
      </c>
      <c r="B248" s="57">
        <v>2434</v>
      </c>
      <c r="C248" s="57"/>
      <c r="D248" s="71" t="s">
        <v>22</v>
      </c>
      <c r="E248" s="72">
        <v>4</v>
      </c>
      <c r="F248" s="72">
        <v>6</v>
      </c>
      <c r="G248" s="72">
        <v>6</v>
      </c>
      <c r="H248" s="72">
        <v>0</v>
      </c>
      <c r="I248" s="72">
        <v>0</v>
      </c>
      <c r="J248" s="72">
        <v>0</v>
      </c>
      <c r="K248" s="72" t="s">
        <v>41</v>
      </c>
      <c r="L248" s="73">
        <v>0</v>
      </c>
      <c r="M248" s="73"/>
      <c r="N248" s="74"/>
      <c r="O248" s="57" t="s">
        <v>10</v>
      </c>
      <c r="P248" s="57" t="s">
        <v>33</v>
      </c>
      <c r="Q248" s="57" t="s">
        <v>25</v>
      </c>
      <c r="R248" s="57"/>
      <c r="S248" s="87"/>
      <c r="T248" s="87"/>
      <c r="U248" s="57"/>
      <c r="V248" s="57"/>
      <c r="W248" s="75">
        <v>0</v>
      </c>
      <c r="X248" s="75">
        <v>1</v>
      </c>
      <c r="Y248" s="75">
        <v>3</v>
      </c>
      <c r="Z248" s="75"/>
      <c r="AA248" s="187" t="s">
        <v>10</v>
      </c>
      <c r="AB248" s="57" t="s">
        <v>350</v>
      </c>
      <c r="AC248" s="60">
        <f t="shared" si="21"/>
        <v>-0.5</v>
      </c>
      <c r="AD248" s="60">
        <f t="shared" si="22"/>
        <v>0</v>
      </c>
      <c r="AE248" s="61">
        <f t="shared" si="23"/>
        <v>-0.5</v>
      </c>
      <c r="AF248" s="61">
        <f>INDEX($BA$26:BF$44,MATCH(AE248,$AZ$26:$AZ$44,-1),MATCH(D248,$BA$25:$BF$25))</f>
        <v>0</v>
      </c>
      <c r="AG248" s="61">
        <v>1</v>
      </c>
      <c r="AH248" s="61">
        <v>1</v>
      </c>
      <c r="AI248" s="61">
        <v>1</v>
      </c>
      <c r="AJ248" s="61">
        <v>0.8</v>
      </c>
      <c r="AK248" s="61">
        <v>0.8</v>
      </c>
      <c r="AL248" s="61">
        <v>0.8</v>
      </c>
      <c r="AM248" s="76">
        <f t="shared" si="24"/>
        <v>28.160000000000004</v>
      </c>
      <c r="AN248" s="77">
        <f t="shared" si="25"/>
        <v>0</v>
      </c>
      <c r="AO248" s="77">
        <f t="shared" si="26"/>
        <v>0</v>
      </c>
      <c r="AP248" s="77">
        <f t="shared" si="27"/>
        <v>0</v>
      </c>
      <c r="AQ248" s="31"/>
    </row>
    <row r="249" spans="1:47" ht="15" customHeight="1">
      <c r="A249" s="78" t="s">
        <v>63</v>
      </c>
      <c r="B249" s="78">
        <v>206</v>
      </c>
      <c r="C249" s="78"/>
      <c r="D249" s="79" t="s">
        <v>22</v>
      </c>
      <c r="E249" s="80">
        <v>3</v>
      </c>
      <c r="F249" s="80">
        <v>5</v>
      </c>
      <c r="G249" s="80">
        <v>5</v>
      </c>
      <c r="H249" s="80">
        <v>0</v>
      </c>
      <c r="I249" s="80">
        <v>0</v>
      </c>
      <c r="J249" s="80">
        <v>0</v>
      </c>
      <c r="K249" s="80" t="s">
        <v>41</v>
      </c>
      <c r="L249" s="81">
        <v>0</v>
      </c>
      <c r="M249" s="81"/>
      <c r="N249" s="82"/>
      <c r="O249" s="78" t="s">
        <v>10</v>
      </c>
      <c r="P249" s="78" t="s">
        <v>33</v>
      </c>
      <c r="Q249" s="78" t="s">
        <v>25</v>
      </c>
      <c r="R249" s="78"/>
      <c r="S249" s="83"/>
      <c r="T249" s="83"/>
      <c r="U249" s="78"/>
      <c r="V249" s="78"/>
      <c r="W249" s="56">
        <v>0</v>
      </c>
      <c r="X249" s="56">
        <v>0</v>
      </c>
      <c r="Y249" s="56">
        <v>4</v>
      </c>
      <c r="Z249" s="56"/>
      <c r="AA249" s="186" t="s">
        <v>10</v>
      </c>
      <c r="AB249" s="78" t="s">
        <v>332</v>
      </c>
      <c r="AC249" s="60">
        <f t="shared" si="21"/>
        <v>-0.5</v>
      </c>
      <c r="AD249" s="60">
        <f t="shared" si="22"/>
        <v>0</v>
      </c>
      <c r="AE249" s="61">
        <f t="shared" si="23"/>
        <v>-0.5</v>
      </c>
      <c r="AF249" s="61">
        <f>INDEX($BA$26:BF$44,MATCH(AE249,$AZ$26:$AZ$44,-1),MATCH(D249,$BA$25:$BF$25))</f>
        <v>0</v>
      </c>
      <c r="AG249" s="61">
        <v>1</v>
      </c>
      <c r="AH249" s="61">
        <v>1</v>
      </c>
      <c r="AI249" s="61">
        <v>1</v>
      </c>
      <c r="AJ249" s="61">
        <v>1</v>
      </c>
      <c r="AK249" s="61">
        <v>0.8</v>
      </c>
      <c r="AL249" s="61">
        <v>0.8</v>
      </c>
      <c r="AM249" s="84">
        <f t="shared" si="24"/>
        <v>35.200000000000003</v>
      </c>
      <c r="AN249" s="85">
        <f t="shared" si="25"/>
        <v>0</v>
      </c>
      <c r="AO249" s="85">
        <f t="shared" si="26"/>
        <v>0</v>
      </c>
      <c r="AP249" s="85">
        <f t="shared" si="27"/>
        <v>0</v>
      </c>
      <c r="AQ249" s="31"/>
      <c r="AR249" s="18"/>
      <c r="AS249" s="18"/>
      <c r="AT249" s="18"/>
      <c r="AU249" s="18"/>
    </row>
    <row r="250" spans="1:47" ht="15" customHeight="1">
      <c r="A250" s="11" t="s">
        <v>240</v>
      </c>
      <c r="B250" s="11">
        <v>1440</v>
      </c>
      <c r="C250" s="11"/>
      <c r="D250" s="49" t="s">
        <v>22</v>
      </c>
      <c r="E250" s="47">
        <v>3</v>
      </c>
      <c r="F250" s="47">
        <v>0</v>
      </c>
      <c r="G250" s="47">
        <v>2</v>
      </c>
      <c r="H250" s="47">
        <v>0</v>
      </c>
      <c r="I250" s="47">
        <v>0</v>
      </c>
      <c r="J250" s="47">
        <v>0</v>
      </c>
      <c r="K250" s="47" t="s">
        <v>41</v>
      </c>
      <c r="L250" s="48">
        <v>0</v>
      </c>
      <c r="M250" s="48"/>
      <c r="N250" s="50"/>
      <c r="O250" s="11" t="s">
        <v>10</v>
      </c>
      <c r="P250" s="11" t="s">
        <v>32</v>
      </c>
      <c r="Q250" s="11" t="s">
        <v>33</v>
      </c>
      <c r="R250" s="11" t="s">
        <v>25</v>
      </c>
      <c r="S250" s="11" t="s">
        <v>34</v>
      </c>
      <c r="T250" s="11"/>
      <c r="U250" s="11"/>
      <c r="V250" s="11"/>
      <c r="W250" s="45">
        <v>0</v>
      </c>
      <c r="X250" s="45">
        <v>0</v>
      </c>
      <c r="Y250" s="45">
        <v>2</v>
      </c>
      <c r="Z250" s="45"/>
      <c r="AA250" s="184" t="s">
        <v>10</v>
      </c>
      <c r="AB250" s="11" t="s">
        <v>349</v>
      </c>
      <c r="AC250" s="60">
        <f t="shared" si="21"/>
        <v>-0.5</v>
      </c>
      <c r="AD250" s="60">
        <f t="shared" si="22"/>
        <v>0</v>
      </c>
      <c r="AE250" s="61">
        <f t="shared" si="23"/>
        <v>-0.5</v>
      </c>
      <c r="AF250" s="61">
        <f>INDEX($BA$26:BF$44,MATCH(AE250,$AZ$26:$AZ$44,-1),MATCH(D250,$BA$25:$BF$25))</f>
        <v>0</v>
      </c>
      <c r="AG250" s="61">
        <v>1</v>
      </c>
      <c r="AH250" s="61">
        <v>1</v>
      </c>
      <c r="AI250" s="61">
        <v>1</v>
      </c>
      <c r="AJ250" s="61">
        <v>1</v>
      </c>
      <c r="AK250" s="61">
        <v>1</v>
      </c>
      <c r="AL250" s="61">
        <v>0.8</v>
      </c>
      <c r="AM250" s="61">
        <f t="shared" si="24"/>
        <v>44</v>
      </c>
      <c r="AN250" s="62">
        <f t="shared" si="25"/>
        <v>0</v>
      </c>
      <c r="AO250" s="62">
        <f t="shared" si="26"/>
        <v>0</v>
      </c>
      <c r="AP250" s="62">
        <f t="shared" si="27"/>
        <v>0</v>
      </c>
      <c r="AQ250" s="31"/>
      <c r="AR250" s="18"/>
      <c r="AS250" s="18"/>
      <c r="AT250" s="18"/>
      <c r="AU250" s="18"/>
    </row>
    <row r="251" spans="1:47" ht="15" customHeight="1">
      <c r="A251" s="11" t="s">
        <v>192</v>
      </c>
      <c r="B251" s="11">
        <v>517</v>
      </c>
      <c r="C251" s="11"/>
      <c r="D251" s="49" t="s">
        <v>22</v>
      </c>
      <c r="E251" s="47">
        <v>5</v>
      </c>
      <c r="F251" s="47">
        <v>3</v>
      </c>
      <c r="G251" s="47">
        <v>4</v>
      </c>
      <c r="H251" s="47">
        <v>0</v>
      </c>
      <c r="I251" s="47">
        <v>0</v>
      </c>
      <c r="J251" s="47">
        <v>0</v>
      </c>
      <c r="K251" s="47" t="s">
        <v>41</v>
      </c>
      <c r="L251" s="48">
        <v>0</v>
      </c>
      <c r="M251" s="48"/>
      <c r="N251" s="50"/>
      <c r="O251" s="11" t="s">
        <v>10</v>
      </c>
      <c r="P251" s="11" t="s">
        <v>33</v>
      </c>
      <c r="Q251" s="11" t="s">
        <v>25</v>
      </c>
      <c r="R251" s="11"/>
      <c r="S251" s="11"/>
      <c r="T251" s="11"/>
      <c r="U251" s="11"/>
      <c r="V251" s="11"/>
      <c r="W251" s="45">
        <v>5</v>
      </c>
      <c r="X251" s="45">
        <v>0</v>
      </c>
      <c r="Y251" s="45">
        <v>2</v>
      </c>
      <c r="Z251" s="45"/>
      <c r="AA251" s="184" t="s">
        <v>10</v>
      </c>
      <c r="AB251" s="11" t="s">
        <v>340</v>
      </c>
      <c r="AC251" s="60">
        <f t="shared" si="21"/>
        <v>-0.5</v>
      </c>
      <c r="AD251" s="60">
        <f t="shared" si="22"/>
        <v>0</v>
      </c>
      <c r="AE251" s="61">
        <f t="shared" si="23"/>
        <v>-0.5</v>
      </c>
      <c r="AF251" s="61">
        <f>INDEX($BA$26:BF$44,MATCH(AE251,$AZ$26:$AZ$44,-1),MATCH(D251,$BA$25:$BF$25))</f>
        <v>0</v>
      </c>
      <c r="AG251" s="61">
        <v>1</v>
      </c>
      <c r="AH251" s="61">
        <v>1</v>
      </c>
      <c r="AI251" s="61">
        <v>1</v>
      </c>
      <c r="AJ251" s="61">
        <v>1</v>
      </c>
      <c r="AK251" s="61">
        <v>0.8</v>
      </c>
      <c r="AL251" s="61">
        <v>0.8</v>
      </c>
      <c r="AM251" s="61">
        <f t="shared" si="24"/>
        <v>35.200000000000003</v>
      </c>
      <c r="AN251" s="62">
        <f t="shared" si="25"/>
        <v>176</v>
      </c>
      <c r="AO251" s="62">
        <f t="shared" si="26"/>
        <v>0</v>
      </c>
      <c r="AP251" s="62">
        <f t="shared" si="27"/>
        <v>0</v>
      </c>
      <c r="AQ251" s="31"/>
      <c r="AR251" s="20"/>
      <c r="AS251" s="20"/>
      <c r="AT251" s="20"/>
      <c r="AU251" s="20"/>
    </row>
    <row r="252" spans="1:47" ht="15" customHeight="1">
      <c r="A252" s="11" t="s">
        <v>50</v>
      </c>
      <c r="B252" s="11">
        <v>1309</v>
      </c>
      <c r="C252" s="11"/>
      <c r="D252" s="49" t="s">
        <v>22</v>
      </c>
      <c r="E252" s="47">
        <v>6</v>
      </c>
      <c r="F252" s="47" t="s">
        <v>15</v>
      </c>
      <c r="G252" s="47">
        <v>1</v>
      </c>
      <c r="H252" s="47">
        <v>0</v>
      </c>
      <c r="I252" s="47">
        <v>0</v>
      </c>
      <c r="J252" s="47">
        <v>0</v>
      </c>
      <c r="K252" s="47" t="s">
        <v>41</v>
      </c>
      <c r="L252" s="48">
        <v>5</v>
      </c>
      <c r="M252" s="48"/>
      <c r="N252" s="50"/>
      <c r="O252" s="11" t="s">
        <v>10</v>
      </c>
      <c r="P252" s="11" t="s">
        <v>21</v>
      </c>
      <c r="Q252" s="11" t="s">
        <v>33</v>
      </c>
      <c r="R252" s="11" t="s">
        <v>25</v>
      </c>
      <c r="S252" s="11"/>
      <c r="T252" s="11"/>
      <c r="U252" s="11"/>
      <c r="V252" s="11"/>
      <c r="W252" s="45">
        <v>2</v>
      </c>
      <c r="X252" s="45">
        <v>0</v>
      </c>
      <c r="Y252" s="45">
        <v>2</v>
      </c>
      <c r="Z252" s="45"/>
      <c r="AA252" s="184" t="s">
        <v>52</v>
      </c>
      <c r="AB252" s="11" t="s">
        <v>333</v>
      </c>
      <c r="AC252" s="60">
        <f t="shared" si="21"/>
        <v>0</v>
      </c>
      <c r="AD252" s="60">
        <f t="shared" si="22"/>
        <v>0</v>
      </c>
      <c r="AE252" s="61">
        <f t="shared" si="23"/>
        <v>0</v>
      </c>
      <c r="AF252" s="61">
        <f>INDEX($BA$26:BF$44,MATCH(AE252,$AZ$26:$AZ$44,-1),MATCH(D252,$BA$25:$BF$25))</f>
        <v>0</v>
      </c>
      <c r="AG252" s="61">
        <v>1</v>
      </c>
      <c r="AH252" s="61">
        <v>1</v>
      </c>
      <c r="AI252" s="61">
        <v>1.2</v>
      </c>
      <c r="AJ252" s="61">
        <v>1</v>
      </c>
      <c r="AK252" s="61">
        <v>1</v>
      </c>
      <c r="AL252" s="61">
        <v>1</v>
      </c>
      <c r="AM252" s="61">
        <f t="shared" si="24"/>
        <v>672</v>
      </c>
      <c r="AN252" s="62">
        <f t="shared" si="25"/>
        <v>1344</v>
      </c>
      <c r="AO252" s="62">
        <f t="shared" si="26"/>
        <v>0</v>
      </c>
      <c r="AP252" s="62">
        <f t="shared" si="27"/>
        <v>0</v>
      </c>
      <c r="AQ252" s="31"/>
      <c r="AR252" s="18"/>
      <c r="AS252" s="18"/>
      <c r="AT252" s="18"/>
      <c r="AU252" s="18"/>
    </row>
    <row r="253" spans="1:47" ht="15" customHeight="1">
      <c r="A253" s="11" t="s">
        <v>104</v>
      </c>
      <c r="B253" s="11">
        <v>1408</v>
      </c>
      <c r="C253" s="11"/>
      <c r="D253" s="49" t="s">
        <v>22</v>
      </c>
      <c r="E253" s="47">
        <v>1</v>
      </c>
      <c r="F253" s="47">
        <v>0</v>
      </c>
      <c r="G253" s="47">
        <v>0</v>
      </c>
      <c r="H253" s="47">
        <v>0</v>
      </c>
      <c r="I253" s="47">
        <v>0</v>
      </c>
      <c r="J253" s="47">
        <v>0</v>
      </c>
      <c r="K253" s="47" t="s">
        <v>41</v>
      </c>
      <c r="L253" s="48">
        <v>0</v>
      </c>
      <c r="M253" s="48"/>
      <c r="N253" s="50"/>
      <c r="O253" s="11" t="s">
        <v>10</v>
      </c>
      <c r="P253" s="11" t="s">
        <v>33</v>
      </c>
      <c r="Q253" s="11" t="s">
        <v>25</v>
      </c>
      <c r="R253" s="11" t="s">
        <v>34</v>
      </c>
      <c r="S253" s="11"/>
      <c r="T253" s="11"/>
      <c r="U253" s="11"/>
      <c r="V253" s="11"/>
      <c r="W253" s="45">
        <v>2</v>
      </c>
      <c r="X253" s="45">
        <v>0</v>
      </c>
      <c r="Y253" s="45">
        <v>3</v>
      </c>
      <c r="Z253" s="45"/>
      <c r="AA253" s="184" t="s">
        <v>10</v>
      </c>
      <c r="AB253" s="11" t="s">
        <v>333</v>
      </c>
      <c r="AC253" s="60">
        <f t="shared" si="21"/>
        <v>-0.5</v>
      </c>
      <c r="AD253" s="60">
        <f t="shared" si="22"/>
        <v>0</v>
      </c>
      <c r="AE253" s="61">
        <f t="shared" si="23"/>
        <v>-0.5</v>
      </c>
      <c r="AF253" s="61">
        <f>INDEX($BA$26:BF$44,MATCH(AE253,$AZ$26:$AZ$44,-1),MATCH(D253,$BA$25:$BF$25))</f>
        <v>0</v>
      </c>
      <c r="AG253" s="61">
        <v>1</v>
      </c>
      <c r="AH253" s="61">
        <v>1</v>
      </c>
      <c r="AI253" s="61">
        <v>1</v>
      </c>
      <c r="AJ253" s="61">
        <v>1</v>
      </c>
      <c r="AK253" s="61">
        <v>1</v>
      </c>
      <c r="AL253" s="61">
        <v>0.8</v>
      </c>
      <c r="AM253" s="61">
        <f t="shared" si="24"/>
        <v>44</v>
      </c>
      <c r="AN253" s="62">
        <f t="shared" si="25"/>
        <v>88</v>
      </c>
      <c r="AO253" s="62">
        <f t="shared" si="26"/>
        <v>0</v>
      </c>
      <c r="AP253" s="62">
        <f t="shared" si="27"/>
        <v>0</v>
      </c>
      <c r="AQ253" s="31"/>
      <c r="AR253" s="18"/>
      <c r="AS253" s="18"/>
      <c r="AT253" s="18"/>
      <c r="AU253" s="18"/>
    </row>
    <row r="254" spans="1:47" ht="15" customHeight="1">
      <c r="A254" s="11" t="s">
        <v>62</v>
      </c>
      <c r="B254" s="11">
        <v>205</v>
      </c>
      <c r="C254" s="11"/>
      <c r="D254" s="49" t="s">
        <v>22</v>
      </c>
      <c r="E254" s="47">
        <v>5</v>
      </c>
      <c r="F254" s="47">
        <v>9</v>
      </c>
      <c r="G254" s="47" t="s">
        <v>15</v>
      </c>
      <c r="H254" s="47">
        <v>0</v>
      </c>
      <c r="I254" s="47">
        <v>0</v>
      </c>
      <c r="J254" s="47">
        <v>0</v>
      </c>
      <c r="K254" s="47" t="s">
        <v>41</v>
      </c>
      <c r="L254" s="48">
        <v>0</v>
      </c>
      <c r="M254" s="48"/>
      <c r="N254" s="50"/>
      <c r="O254" s="11" t="s">
        <v>10</v>
      </c>
      <c r="P254" s="11" t="s">
        <v>33</v>
      </c>
      <c r="Q254" s="11" t="s">
        <v>25</v>
      </c>
      <c r="R254" s="11" t="s">
        <v>30</v>
      </c>
      <c r="S254" s="11"/>
      <c r="T254" s="11"/>
      <c r="U254" s="11"/>
      <c r="V254" s="11"/>
      <c r="W254" s="45">
        <v>0</v>
      </c>
      <c r="X254" s="45">
        <v>0</v>
      </c>
      <c r="Y254" s="45">
        <v>2</v>
      </c>
      <c r="Z254" s="45"/>
      <c r="AA254" s="184" t="s">
        <v>10</v>
      </c>
      <c r="AB254" s="11" t="s">
        <v>332</v>
      </c>
      <c r="AC254" s="60">
        <f t="shared" si="21"/>
        <v>-0.5</v>
      </c>
      <c r="AD254" s="60">
        <f t="shared" si="22"/>
        <v>0</v>
      </c>
      <c r="AE254" s="61">
        <f t="shared" si="23"/>
        <v>-0.5</v>
      </c>
      <c r="AF254" s="61">
        <f>INDEX($BA$26:BF$44,MATCH(AE254,$AZ$26:$AZ$44,-1),MATCH(D254,$BA$25:$BF$25))</f>
        <v>0</v>
      </c>
      <c r="AG254" s="61">
        <v>1</v>
      </c>
      <c r="AH254" s="61">
        <v>1</v>
      </c>
      <c r="AI254" s="61">
        <v>1</v>
      </c>
      <c r="AJ254" s="61">
        <v>1</v>
      </c>
      <c r="AK254" s="61">
        <v>0.8</v>
      </c>
      <c r="AL254" s="61">
        <v>0.8</v>
      </c>
      <c r="AM254" s="61">
        <f t="shared" si="24"/>
        <v>35.200000000000003</v>
      </c>
      <c r="AN254" s="62">
        <f t="shared" si="25"/>
        <v>0</v>
      </c>
      <c r="AO254" s="62">
        <f t="shared" si="26"/>
        <v>0</v>
      </c>
      <c r="AP254" s="62">
        <f t="shared" si="27"/>
        <v>0</v>
      </c>
      <c r="AQ254" s="31"/>
      <c r="AR254" s="19"/>
      <c r="AS254" s="19"/>
      <c r="AT254" s="19"/>
      <c r="AU254" s="19"/>
    </row>
    <row r="255" spans="1:47" ht="15" customHeight="1">
      <c r="A255" s="58" t="s">
        <v>82</v>
      </c>
      <c r="B255" s="58">
        <v>705</v>
      </c>
      <c r="C255" s="58"/>
      <c r="D255" s="63" t="s">
        <v>16</v>
      </c>
      <c r="E255" s="64">
        <v>6</v>
      </c>
      <c r="F255" s="64">
        <v>5</v>
      </c>
      <c r="G255" s="64">
        <v>6</v>
      </c>
      <c r="H255" s="64">
        <v>2</v>
      </c>
      <c r="I255" s="64">
        <v>1</v>
      </c>
      <c r="J255" s="64">
        <v>3</v>
      </c>
      <c r="K255" s="64" t="s">
        <v>41</v>
      </c>
      <c r="L255" s="65">
        <v>9</v>
      </c>
      <c r="M255" s="65"/>
      <c r="N255" s="66"/>
      <c r="O255" s="58" t="s">
        <v>33</v>
      </c>
      <c r="P255" s="58" t="s">
        <v>25</v>
      </c>
      <c r="Q255" s="58"/>
      <c r="R255" s="58"/>
      <c r="S255" s="70"/>
      <c r="T255" s="70"/>
      <c r="U255" s="58"/>
      <c r="V255" s="58"/>
      <c r="W255" s="67">
        <v>2</v>
      </c>
      <c r="X255" s="67">
        <v>2</v>
      </c>
      <c r="Y255" s="67">
        <v>3</v>
      </c>
      <c r="Z255" s="67"/>
      <c r="AA255" s="185" t="s">
        <v>52</v>
      </c>
      <c r="AB255" s="58" t="s">
        <v>332</v>
      </c>
      <c r="AC255" s="60">
        <f t="shared" si="21"/>
        <v>1</v>
      </c>
      <c r="AD255" s="60">
        <f t="shared" si="22"/>
        <v>1</v>
      </c>
      <c r="AE255" s="61">
        <f t="shared" si="23"/>
        <v>2</v>
      </c>
      <c r="AF255" s="61">
        <f>INDEX($BA$26:BF$44,MATCH(AE255,$AZ$26:$AZ$44,-1),MATCH(D255,$BA$25:$BF$25))</f>
        <v>0</v>
      </c>
      <c r="AG255" s="61">
        <v>1</v>
      </c>
      <c r="AH255" s="61">
        <v>1</v>
      </c>
      <c r="AI255" s="61">
        <v>1</v>
      </c>
      <c r="AJ255" s="61">
        <v>1</v>
      </c>
      <c r="AK255" s="61">
        <v>1</v>
      </c>
      <c r="AL255" s="61">
        <v>0.8</v>
      </c>
      <c r="AM255" s="68">
        <f t="shared" si="24"/>
        <v>2928</v>
      </c>
      <c r="AN255" s="69">
        <f t="shared" si="25"/>
        <v>585600</v>
      </c>
      <c r="AO255" s="69">
        <f t="shared" si="26"/>
        <v>0</v>
      </c>
      <c r="AP255" s="69">
        <f t="shared" si="27"/>
        <v>0</v>
      </c>
      <c r="AQ255" s="31"/>
      <c r="AR255" s="18"/>
      <c r="AS255" s="18"/>
      <c r="AT255" s="18"/>
      <c r="AU255" s="18"/>
    </row>
    <row r="256" spans="1:47" ht="15" customHeight="1">
      <c r="A256" s="11" t="s">
        <v>221</v>
      </c>
      <c r="B256" s="11">
        <v>1039</v>
      </c>
      <c r="C256" s="11"/>
      <c r="D256" s="49" t="s">
        <v>22</v>
      </c>
      <c r="E256" s="47">
        <v>1</v>
      </c>
      <c r="F256" s="47">
        <v>0</v>
      </c>
      <c r="G256" s="47">
        <v>0</v>
      </c>
      <c r="H256" s="47">
        <v>0</v>
      </c>
      <c r="I256" s="47">
        <v>0</v>
      </c>
      <c r="J256" s="47">
        <v>0</v>
      </c>
      <c r="K256" s="47" t="s">
        <v>41</v>
      </c>
      <c r="L256" s="48">
        <v>0</v>
      </c>
      <c r="M256" s="48"/>
      <c r="N256" s="50"/>
      <c r="O256" s="11" t="s">
        <v>10</v>
      </c>
      <c r="P256" s="11" t="s">
        <v>33</v>
      </c>
      <c r="Q256" s="11" t="s">
        <v>25</v>
      </c>
      <c r="R256" s="11" t="s">
        <v>34</v>
      </c>
      <c r="S256" s="11"/>
      <c r="T256" s="11"/>
      <c r="U256" s="11"/>
      <c r="V256" s="11"/>
      <c r="W256" s="45">
        <v>0</v>
      </c>
      <c r="X256" s="45">
        <v>1</v>
      </c>
      <c r="Y256" s="45">
        <v>4</v>
      </c>
      <c r="Z256" s="45"/>
      <c r="AA256" s="184" t="s">
        <v>10</v>
      </c>
      <c r="AB256" s="11" t="s">
        <v>349</v>
      </c>
      <c r="AC256" s="60">
        <f t="shared" si="21"/>
        <v>-0.5</v>
      </c>
      <c r="AD256" s="60">
        <f t="shared" si="22"/>
        <v>0</v>
      </c>
      <c r="AE256" s="61">
        <f t="shared" si="23"/>
        <v>-0.5</v>
      </c>
      <c r="AF256" s="61">
        <f>INDEX($BA$26:BF$44,MATCH(AE256,$AZ$26:$AZ$44,-1),MATCH(D256,$BA$25:$BF$25))</f>
        <v>0</v>
      </c>
      <c r="AG256" s="61">
        <v>1</v>
      </c>
      <c r="AH256" s="61">
        <v>1</v>
      </c>
      <c r="AI256" s="61">
        <v>1</v>
      </c>
      <c r="AJ256" s="61">
        <v>1</v>
      </c>
      <c r="AK256" s="61">
        <v>1</v>
      </c>
      <c r="AL256" s="61">
        <v>0.8</v>
      </c>
      <c r="AM256" s="61">
        <f t="shared" si="24"/>
        <v>44</v>
      </c>
      <c r="AN256" s="62">
        <f t="shared" si="25"/>
        <v>0</v>
      </c>
      <c r="AO256" s="62">
        <f t="shared" si="26"/>
        <v>0</v>
      </c>
      <c r="AP256" s="62">
        <f t="shared" si="27"/>
        <v>0</v>
      </c>
      <c r="AQ256" s="31"/>
      <c r="AR256" s="18"/>
      <c r="AS256" s="18"/>
      <c r="AT256" s="18"/>
      <c r="AU256" s="18"/>
    </row>
    <row r="257" spans="1:47" ht="15" customHeight="1">
      <c r="A257" s="11" t="s">
        <v>81</v>
      </c>
      <c r="B257" s="11">
        <v>702</v>
      </c>
      <c r="C257" s="11"/>
      <c r="D257" s="49" t="s">
        <v>22</v>
      </c>
      <c r="E257" s="47">
        <v>4</v>
      </c>
      <c r="F257" s="47">
        <v>1</v>
      </c>
      <c r="G257" s="47">
        <v>3</v>
      </c>
      <c r="H257" s="47">
        <v>0</v>
      </c>
      <c r="I257" s="47">
        <v>0</v>
      </c>
      <c r="J257" s="47">
        <v>0</v>
      </c>
      <c r="K257" s="47" t="s">
        <v>41</v>
      </c>
      <c r="L257" s="48">
        <v>0</v>
      </c>
      <c r="M257" s="48"/>
      <c r="N257" s="50"/>
      <c r="O257" s="11" t="s">
        <v>10</v>
      </c>
      <c r="P257" s="11" t="s">
        <v>32</v>
      </c>
      <c r="Q257" s="11" t="s">
        <v>33</v>
      </c>
      <c r="R257" s="11" t="s">
        <v>25</v>
      </c>
      <c r="S257" s="11"/>
      <c r="T257" s="11"/>
      <c r="U257" s="11"/>
      <c r="V257" s="11"/>
      <c r="W257" s="45">
        <v>0</v>
      </c>
      <c r="X257" s="45">
        <v>0</v>
      </c>
      <c r="Y257" s="45">
        <v>2</v>
      </c>
      <c r="Z257" s="45"/>
      <c r="AA257" s="184" t="s">
        <v>10</v>
      </c>
      <c r="AB257" s="11" t="s">
        <v>332</v>
      </c>
      <c r="AC257" s="60">
        <f t="shared" si="21"/>
        <v>-0.5</v>
      </c>
      <c r="AD257" s="60">
        <f t="shared" si="22"/>
        <v>0</v>
      </c>
      <c r="AE257" s="61">
        <f t="shared" si="23"/>
        <v>-0.5</v>
      </c>
      <c r="AF257" s="61">
        <f>INDEX($BA$26:BF$44,MATCH(AE257,$AZ$26:$AZ$44,-1),MATCH(D257,$BA$25:$BF$25))</f>
        <v>0</v>
      </c>
      <c r="AG257" s="61">
        <v>1</v>
      </c>
      <c r="AH257" s="61">
        <v>1</v>
      </c>
      <c r="AI257" s="61">
        <v>1</v>
      </c>
      <c r="AJ257" s="61">
        <v>0.8</v>
      </c>
      <c r="AK257" s="61">
        <v>0.8</v>
      </c>
      <c r="AL257" s="61">
        <v>0.8</v>
      </c>
      <c r="AM257" s="61">
        <f t="shared" si="24"/>
        <v>28.160000000000004</v>
      </c>
      <c r="AN257" s="62">
        <f t="shared" si="25"/>
        <v>0</v>
      </c>
      <c r="AO257" s="62">
        <f t="shared" si="26"/>
        <v>0</v>
      </c>
      <c r="AP257" s="62">
        <f t="shared" si="27"/>
        <v>0</v>
      </c>
      <c r="AQ257" s="31"/>
      <c r="AR257" s="18"/>
      <c r="AS257" s="18"/>
      <c r="AT257" s="18"/>
      <c r="AU257" s="18"/>
    </row>
    <row r="258" spans="1:47" ht="15" customHeight="1">
      <c r="A258" s="57" t="s">
        <v>134</v>
      </c>
      <c r="B258" s="57">
        <v>2205</v>
      </c>
      <c r="C258" s="57"/>
      <c r="D258" s="71" t="s">
        <v>14</v>
      </c>
      <c r="E258" s="72">
        <v>5</v>
      </c>
      <c r="F258" s="72">
        <v>6</v>
      </c>
      <c r="G258" s="72">
        <v>6</v>
      </c>
      <c r="H258" s="72">
        <v>4</v>
      </c>
      <c r="I258" s="72">
        <v>5</v>
      </c>
      <c r="J258" s="72">
        <v>2</v>
      </c>
      <c r="K258" s="72" t="s">
        <v>41</v>
      </c>
      <c r="L258" s="73">
        <v>5</v>
      </c>
      <c r="M258" s="73"/>
      <c r="N258" s="74"/>
      <c r="O258" s="57" t="s">
        <v>25</v>
      </c>
      <c r="P258" s="57"/>
      <c r="Q258" s="57"/>
      <c r="R258" s="57"/>
      <c r="S258" s="57"/>
      <c r="T258" s="57"/>
      <c r="U258" s="57"/>
      <c r="V258" s="57"/>
      <c r="W258" s="75">
        <v>1</v>
      </c>
      <c r="X258" s="75">
        <v>1</v>
      </c>
      <c r="Y258" s="75">
        <v>3</v>
      </c>
      <c r="Z258" s="75"/>
      <c r="AA258" s="187" t="s">
        <v>52</v>
      </c>
      <c r="AB258" s="57" t="s">
        <v>334</v>
      </c>
      <c r="AC258" s="60">
        <f t="shared" si="21"/>
        <v>0</v>
      </c>
      <c r="AD258" s="60">
        <f t="shared" si="22"/>
        <v>2</v>
      </c>
      <c r="AE258" s="61">
        <f t="shared" si="23"/>
        <v>2</v>
      </c>
      <c r="AF258" s="61">
        <f>INDEX($BA$26:BF$44,MATCH(AE258,$AZ$26:$AZ$44,-1),MATCH(D258,$BA$25:$BF$25))</f>
        <v>0.5</v>
      </c>
      <c r="AG258" s="61">
        <v>1</v>
      </c>
      <c r="AH258" s="61">
        <v>1</v>
      </c>
      <c r="AI258" s="61">
        <v>1.2</v>
      </c>
      <c r="AJ258" s="61">
        <v>1</v>
      </c>
      <c r="AK258" s="61">
        <v>1</v>
      </c>
      <c r="AL258" s="61">
        <v>0.8</v>
      </c>
      <c r="AM258" s="76">
        <f t="shared" si="24"/>
        <v>537.6</v>
      </c>
      <c r="AN258" s="77">
        <f t="shared" si="25"/>
        <v>5376000</v>
      </c>
      <c r="AO258" s="77">
        <f t="shared" si="26"/>
        <v>2</v>
      </c>
      <c r="AP258" s="77">
        <f t="shared" si="27"/>
        <v>2</v>
      </c>
      <c r="AQ258" s="24"/>
      <c r="AR258" s="18"/>
      <c r="AS258" s="18"/>
      <c r="AT258" s="18"/>
      <c r="AU258" s="18"/>
    </row>
    <row r="259" spans="1:47" ht="15" customHeight="1">
      <c r="A259" s="78" t="s">
        <v>236</v>
      </c>
      <c r="B259" s="78">
        <v>1339</v>
      </c>
      <c r="C259" s="78"/>
      <c r="D259" s="79" t="s">
        <v>22</v>
      </c>
      <c r="E259" s="80">
        <v>4</v>
      </c>
      <c r="F259" s="80">
        <v>5</v>
      </c>
      <c r="G259" s="80">
        <v>5</v>
      </c>
      <c r="H259" s="80">
        <v>0</v>
      </c>
      <c r="I259" s="80">
        <v>0</v>
      </c>
      <c r="J259" s="80">
        <v>0</v>
      </c>
      <c r="K259" s="80" t="s">
        <v>41</v>
      </c>
      <c r="L259" s="81">
        <v>0</v>
      </c>
      <c r="M259" s="81"/>
      <c r="N259" s="82"/>
      <c r="O259" s="78" t="s">
        <v>10</v>
      </c>
      <c r="P259" s="78" t="s">
        <v>33</v>
      </c>
      <c r="Q259" s="78" t="s">
        <v>25</v>
      </c>
      <c r="R259" s="78"/>
      <c r="S259" s="78"/>
      <c r="T259" s="78"/>
      <c r="U259" s="78"/>
      <c r="V259" s="78"/>
      <c r="W259" s="56">
        <v>0</v>
      </c>
      <c r="X259" s="56">
        <v>1</v>
      </c>
      <c r="Y259" s="56">
        <v>3</v>
      </c>
      <c r="Z259" s="56"/>
      <c r="AA259" s="186" t="s">
        <v>10</v>
      </c>
      <c r="AB259" s="78" t="s">
        <v>349</v>
      </c>
      <c r="AC259" s="60">
        <f t="shared" si="21"/>
        <v>-0.5</v>
      </c>
      <c r="AD259" s="60">
        <f t="shared" si="22"/>
        <v>0</v>
      </c>
      <c r="AE259" s="61">
        <f t="shared" si="23"/>
        <v>-0.5</v>
      </c>
      <c r="AF259" s="61">
        <f>INDEX($BA$26:BF$44,MATCH(AE259,$AZ$26:$AZ$44,-1),MATCH(D259,$BA$25:$BF$25))</f>
        <v>0</v>
      </c>
      <c r="AG259" s="61">
        <v>1</v>
      </c>
      <c r="AH259" s="61">
        <v>1</v>
      </c>
      <c r="AI259" s="61">
        <v>1</v>
      </c>
      <c r="AJ259" s="61">
        <v>0.8</v>
      </c>
      <c r="AK259" s="61">
        <v>0.8</v>
      </c>
      <c r="AL259" s="61">
        <v>0.8</v>
      </c>
      <c r="AM259" s="84">
        <f t="shared" si="24"/>
        <v>28.160000000000004</v>
      </c>
      <c r="AN259" s="85">
        <f t="shared" si="25"/>
        <v>0</v>
      </c>
      <c r="AO259" s="85">
        <f t="shared" si="26"/>
        <v>0</v>
      </c>
      <c r="AP259" s="85">
        <f t="shared" si="27"/>
        <v>0</v>
      </c>
      <c r="AQ259" s="31"/>
      <c r="AR259" s="18"/>
      <c r="AS259" s="18"/>
      <c r="AT259" s="18"/>
      <c r="AU259" s="18"/>
    </row>
    <row r="260" spans="1:47" ht="15" customHeight="1">
      <c r="A260" s="58" t="s">
        <v>366</v>
      </c>
      <c r="B260" s="58">
        <v>1025</v>
      </c>
      <c r="C260" s="58"/>
      <c r="D260" s="63" t="s">
        <v>14</v>
      </c>
      <c r="E260" s="64">
        <v>4</v>
      </c>
      <c r="F260" s="64">
        <v>8</v>
      </c>
      <c r="G260" s="64">
        <v>5</v>
      </c>
      <c r="H260" s="64">
        <v>4</v>
      </c>
      <c r="I260" s="64">
        <v>0</v>
      </c>
      <c r="J260" s="64">
        <v>2</v>
      </c>
      <c r="K260" s="64" t="s">
        <v>41</v>
      </c>
      <c r="L260" s="65" t="s">
        <v>15</v>
      </c>
      <c r="M260" s="65"/>
      <c r="N260" s="66"/>
      <c r="O260" s="58" t="s">
        <v>25</v>
      </c>
      <c r="P260" s="58"/>
      <c r="Q260" s="58"/>
      <c r="R260" s="58"/>
      <c r="S260" s="70"/>
      <c r="T260" s="70"/>
      <c r="U260" s="58"/>
      <c r="V260" s="58"/>
      <c r="W260" s="67">
        <v>1</v>
      </c>
      <c r="X260" s="67">
        <v>0</v>
      </c>
      <c r="Y260" s="67">
        <v>2</v>
      </c>
      <c r="Z260" s="67"/>
      <c r="AA260" s="185" t="s">
        <v>367</v>
      </c>
      <c r="AB260" s="58" t="s">
        <v>345</v>
      </c>
      <c r="AC260" s="60">
        <f t="shared" si="21"/>
        <v>1</v>
      </c>
      <c r="AD260" s="60">
        <f t="shared" si="22"/>
        <v>2</v>
      </c>
      <c r="AE260" s="61">
        <f t="shared" si="23"/>
        <v>3</v>
      </c>
      <c r="AF260" s="61">
        <f>INDEX($BA$26:BF$44,MATCH(AE260,$AZ$26:$AZ$44,-1),MATCH(D260,$BA$25:$BF$25))</f>
        <v>0</v>
      </c>
      <c r="AG260" s="61">
        <v>1</v>
      </c>
      <c r="AH260" s="61">
        <v>1</v>
      </c>
      <c r="AI260" s="61">
        <v>1</v>
      </c>
      <c r="AJ260" s="61">
        <v>1</v>
      </c>
      <c r="AK260" s="61">
        <v>1</v>
      </c>
      <c r="AL260" s="61">
        <v>0.8</v>
      </c>
      <c r="AM260" s="68">
        <f t="shared" si="24"/>
        <v>4688</v>
      </c>
      <c r="AN260" s="69">
        <f t="shared" si="25"/>
        <v>46880000</v>
      </c>
      <c r="AO260" s="69">
        <f t="shared" si="26"/>
        <v>0</v>
      </c>
      <c r="AP260" s="69">
        <f t="shared" si="27"/>
        <v>0</v>
      </c>
      <c r="AQ260" s="31"/>
      <c r="AR260" s="18"/>
      <c r="AS260" s="18"/>
      <c r="AT260" s="18"/>
      <c r="AU260" s="18"/>
    </row>
    <row r="261" spans="1:47" ht="15" customHeight="1">
      <c r="A261" s="11" t="s">
        <v>89</v>
      </c>
      <c r="B261" s="11">
        <v>904</v>
      </c>
      <c r="C261" s="11"/>
      <c r="D261" s="49" t="s">
        <v>22</v>
      </c>
      <c r="E261" s="47">
        <v>8</v>
      </c>
      <c r="F261" s="47" t="s">
        <v>18</v>
      </c>
      <c r="G261" s="47">
        <v>5</v>
      </c>
      <c r="H261" s="47">
        <v>1</v>
      </c>
      <c r="I261" s="47">
        <v>4</v>
      </c>
      <c r="J261" s="47">
        <v>5</v>
      </c>
      <c r="K261" s="47" t="s">
        <v>41</v>
      </c>
      <c r="L261" s="48">
        <v>6</v>
      </c>
      <c r="M261" s="48"/>
      <c r="N261" s="50"/>
      <c r="O261" s="11" t="s">
        <v>21</v>
      </c>
      <c r="P261" s="11" t="s">
        <v>33</v>
      </c>
      <c r="Q261" s="11" t="s">
        <v>25</v>
      </c>
      <c r="R261" s="11"/>
      <c r="S261" s="11"/>
      <c r="T261" s="11"/>
      <c r="U261" s="11"/>
      <c r="V261" s="11"/>
      <c r="W261" s="45">
        <v>2</v>
      </c>
      <c r="X261" s="45">
        <v>1</v>
      </c>
      <c r="Y261" s="45">
        <v>4</v>
      </c>
      <c r="Z261" s="45"/>
      <c r="AA261" s="184" t="s">
        <v>52</v>
      </c>
      <c r="AB261" s="11" t="s">
        <v>333</v>
      </c>
      <c r="AC261" s="60">
        <f t="shared" si="21"/>
        <v>0.5</v>
      </c>
      <c r="AD261" s="60">
        <f t="shared" si="22"/>
        <v>0.5</v>
      </c>
      <c r="AE261" s="61">
        <f t="shared" si="23"/>
        <v>1</v>
      </c>
      <c r="AF261" s="61">
        <f>INDEX($BA$26:BF$44,MATCH(AE261,$AZ$26:$AZ$44,-1),MATCH(D261,$BA$25:$BF$25))</f>
        <v>0</v>
      </c>
      <c r="AG261" s="61">
        <v>1</v>
      </c>
      <c r="AH261" s="61">
        <v>1</v>
      </c>
      <c r="AI261" s="61">
        <v>1</v>
      </c>
      <c r="AJ261" s="61">
        <v>1</v>
      </c>
      <c r="AK261" s="61">
        <v>0.8</v>
      </c>
      <c r="AL261" s="61">
        <v>0.8</v>
      </c>
      <c r="AM261" s="61">
        <f t="shared" si="24"/>
        <v>572.80000000000007</v>
      </c>
      <c r="AN261" s="62">
        <f t="shared" si="25"/>
        <v>11456.000000000002</v>
      </c>
      <c r="AO261" s="62">
        <f t="shared" si="26"/>
        <v>0</v>
      </c>
      <c r="AP261" s="62">
        <f t="shared" si="27"/>
        <v>0</v>
      </c>
      <c r="AQ261" s="24"/>
      <c r="AR261" s="18"/>
      <c r="AS261" s="18"/>
      <c r="AT261" s="18"/>
      <c r="AU261" s="18"/>
    </row>
    <row r="262" spans="1:47" ht="15" customHeight="1">
      <c r="A262" s="78" t="s">
        <v>305</v>
      </c>
      <c r="B262" s="78">
        <v>2737</v>
      </c>
      <c r="C262" s="78"/>
      <c r="D262" s="79" t="s">
        <v>22</v>
      </c>
      <c r="E262" s="80">
        <v>4</v>
      </c>
      <c r="F262" s="80">
        <v>5</v>
      </c>
      <c r="G262" s="80">
        <v>3</v>
      </c>
      <c r="H262" s="80">
        <v>0</v>
      </c>
      <c r="I262" s="80">
        <v>0</v>
      </c>
      <c r="J262" s="80">
        <v>0</v>
      </c>
      <c r="K262" s="80" t="s">
        <v>41</v>
      </c>
      <c r="L262" s="81">
        <v>0</v>
      </c>
      <c r="M262" s="81"/>
      <c r="N262" s="82"/>
      <c r="O262" s="78" t="s">
        <v>10</v>
      </c>
      <c r="P262" s="78" t="s">
        <v>33</v>
      </c>
      <c r="Q262" s="78" t="s">
        <v>25</v>
      </c>
      <c r="R262" s="78" t="s">
        <v>6</v>
      </c>
      <c r="S262" s="78"/>
      <c r="T262" s="78"/>
      <c r="U262" s="78"/>
      <c r="V262" s="78"/>
      <c r="W262" s="56">
        <v>0</v>
      </c>
      <c r="X262" s="56">
        <v>0</v>
      </c>
      <c r="Y262" s="56">
        <v>3</v>
      </c>
      <c r="Z262" s="56"/>
      <c r="AA262" s="186" t="s">
        <v>10</v>
      </c>
      <c r="AB262" s="78" t="s">
        <v>351</v>
      </c>
      <c r="AC262" s="60">
        <f t="shared" si="21"/>
        <v>-0.5</v>
      </c>
      <c r="AD262" s="60">
        <f t="shared" si="22"/>
        <v>0</v>
      </c>
      <c r="AE262" s="61">
        <f t="shared" si="23"/>
        <v>-0.5</v>
      </c>
      <c r="AF262" s="61">
        <f>INDEX($BA$26:BF$44,MATCH(AE262,$AZ$26:$AZ$44,-1),MATCH(D262,$BA$25:$BF$25))</f>
        <v>0</v>
      </c>
      <c r="AG262" s="61">
        <v>1</v>
      </c>
      <c r="AH262" s="61">
        <v>1</v>
      </c>
      <c r="AI262" s="61">
        <v>1</v>
      </c>
      <c r="AJ262" s="61">
        <v>1</v>
      </c>
      <c r="AK262" s="61">
        <v>1</v>
      </c>
      <c r="AL262" s="61">
        <v>0.8</v>
      </c>
      <c r="AM262" s="84">
        <f t="shared" si="24"/>
        <v>44</v>
      </c>
      <c r="AN262" s="85">
        <f t="shared" si="25"/>
        <v>0</v>
      </c>
      <c r="AO262" s="85">
        <f t="shared" si="26"/>
        <v>0</v>
      </c>
      <c r="AP262" s="85">
        <f t="shared" si="27"/>
        <v>0</v>
      </c>
      <c r="AQ262" s="31"/>
      <c r="AR262" s="18"/>
      <c r="AS262" s="18"/>
      <c r="AT262" s="18"/>
      <c r="AU262" s="18"/>
    </row>
    <row r="263" spans="1:47" ht="15" customHeight="1">
      <c r="A263" s="11" t="s">
        <v>228</v>
      </c>
      <c r="B263" s="11">
        <v>1233</v>
      </c>
      <c r="C263" s="11"/>
      <c r="D263" s="49" t="s">
        <v>22</v>
      </c>
      <c r="E263" s="47">
        <v>6</v>
      </c>
      <c r="F263" s="47">
        <v>9</v>
      </c>
      <c r="G263" s="47">
        <v>9</v>
      </c>
      <c r="H263" s="47">
        <v>0</v>
      </c>
      <c r="I263" s="47">
        <v>0</v>
      </c>
      <c r="J263" s="47">
        <v>0</v>
      </c>
      <c r="K263" s="47" t="s">
        <v>41</v>
      </c>
      <c r="L263" s="48">
        <v>0</v>
      </c>
      <c r="M263" s="48"/>
      <c r="N263" s="50"/>
      <c r="O263" s="11" t="s">
        <v>10</v>
      </c>
      <c r="P263" s="11" t="s">
        <v>33</v>
      </c>
      <c r="Q263" s="11" t="s">
        <v>25</v>
      </c>
      <c r="R263" s="11"/>
      <c r="S263" s="59"/>
      <c r="T263" s="59"/>
      <c r="U263" s="11"/>
      <c r="V263" s="11"/>
      <c r="W263" s="45">
        <v>0</v>
      </c>
      <c r="X263" s="45">
        <v>1</v>
      </c>
      <c r="Y263" s="45">
        <v>4</v>
      </c>
      <c r="Z263" s="45"/>
      <c r="AA263" s="184" t="s">
        <v>10</v>
      </c>
      <c r="AB263" s="11" t="s">
        <v>349</v>
      </c>
      <c r="AC263" s="60">
        <f t="shared" si="21"/>
        <v>-0.5</v>
      </c>
      <c r="AD263" s="60">
        <f t="shared" si="22"/>
        <v>0</v>
      </c>
      <c r="AE263" s="61">
        <f t="shared" si="23"/>
        <v>-0.5</v>
      </c>
      <c r="AF263" s="61">
        <f>INDEX($BA$26:BF$44,MATCH(AE263,$AZ$26:$AZ$44,-1),MATCH(D263,$BA$25:$BF$25))</f>
        <v>0</v>
      </c>
      <c r="AG263" s="61">
        <v>1</v>
      </c>
      <c r="AH263" s="61">
        <v>1</v>
      </c>
      <c r="AI263" s="61">
        <v>1</v>
      </c>
      <c r="AJ263" s="61">
        <v>1</v>
      </c>
      <c r="AK263" s="61">
        <v>1</v>
      </c>
      <c r="AL263" s="61">
        <v>0.8</v>
      </c>
      <c r="AM263" s="61">
        <f t="shared" si="24"/>
        <v>44</v>
      </c>
      <c r="AN263" s="62">
        <f t="shared" si="25"/>
        <v>0</v>
      </c>
      <c r="AO263" s="62">
        <f t="shared" si="26"/>
        <v>0</v>
      </c>
      <c r="AP263" s="62">
        <f t="shared" si="27"/>
        <v>0</v>
      </c>
      <c r="AQ263" s="31"/>
      <c r="AR263" s="18"/>
      <c r="AS263" s="18"/>
      <c r="AT263" s="18"/>
      <c r="AU263" s="18"/>
    </row>
    <row r="264" spans="1:47" ht="15" customHeight="1">
      <c r="A264" s="78" t="s">
        <v>272</v>
      </c>
      <c r="B264" s="78">
        <v>2116</v>
      </c>
      <c r="C264" s="78"/>
      <c r="D264" s="79" t="s">
        <v>18</v>
      </c>
      <c r="E264" s="80">
        <v>1</v>
      </c>
      <c r="F264" s="80">
        <v>6</v>
      </c>
      <c r="G264" s="80">
        <v>0</v>
      </c>
      <c r="H264" s="80">
        <v>8</v>
      </c>
      <c r="I264" s="80" t="s">
        <v>17</v>
      </c>
      <c r="J264" s="80" t="s">
        <v>17</v>
      </c>
      <c r="K264" s="80" t="s">
        <v>41</v>
      </c>
      <c r="L264" s="81" t="s">
        <v>18</v>
      </c>
      <c r="M264" s="81"/>
      <c r="N264" s="82" t="s">
        <v>15</v>
      </c>
      <c r="O264" s="78" t="s">
        <v>35</v>
      </c>
      <c r="P264" s="78" t="s">
        <v>44</v>
      </c>
      <c r="Q264" s="78"/>
      <c r="R264" s="78"/>
      <c r="S264" s="83"/>
      <c r="T264" s="83"/>
      <c r="U264" s="78" t="s">
        <v>15</v>
      </c>
      <c r="V264" s="78"/>
      <c r="W264" s="56">
        <v>4</v>
      </c>
      <c r="X264" s="56">
        <v>0</v>
      </c>
      <c r="Y264" s="56">
        <v>2</v>
      </c>
      <c r="Z264" s="56"/>
      <c r="AA264" s="186" t="s">
        <v>55</v>
      </c>
      <c r="AB264" s="78" t="s">
        <v>342</v>
      </c>
      <c r="AC264" s="60">
        <f t="shared" si="21"/>
        <v>1</v>
      </c>
      <c r="AD264" s="60">
        <f t="shared" si="22"/>
        <v>4</v>
      </c>
      <c r="AE264" s="61">
        <f t="shared" si="23"/>
        <v>5</v>
      </c>
      <c r="AF264" s="61">
        <f>INDEX($BA$26:BF$44,MATCH(AE264,$AZ$26:$AZ$44,-1),MATCH(D264,$BA$25:$BF$25))</f>
        <v>0</v>
      </c>
      <c r="AG264" s="61">
        <v>1</v>
      </c>
      <c r="AH264" s="61">
        <v>1</v>
      </c>
      <c r="AI264" s="61">
        <v>1</v>
      </c>
      <c r="AJ264" s="61">
        <v>1</v>
      </c>
      <c r="AK264" s="61">
        <v>1</v>
      </c>
      <c r="AL264" s="61">
        <v>0.8</v>
      </c>
      <c r="AM264" s="84">
        <f t="shared" si="24"/>
        <v>7500</v>
      </c>
      <c r="AN264" s="85">
        <f t="shared" si="25"/>
        <v>3000000000000</v>
      </c>
      <c r="AO264" s="85">
        <f t="shared" si="26"/>
        <v>700</v>
      </c>
      <c r="AP264" s="85">
        <f t="shared" si="27"/>
        <v>2800</v>
      </c>
      <c r="AQ264" s="31"/>
      <c r="AR264" s="23"/>
      <c r="AS264" s="18"/>
      <c r="AT264" s="18"/>
      <c r="AU264" s="18"/>
    </row>
    <row r="265" spans="1:47" ht="15" customHeight="1">
      <c r="A265" s="11" t="s">
        <v>135</v>
      </c>
      <c r="B265" s="11">
        <v>2206</v>
      </c>
      <c r="C265" s="11"/>
      <c r="D265" s="49" t="s">
        <v>16</v>
      </c>
      <c r="E265" s="47">
        <v>4</v>
      </c>
      <c r="F265" s="47">
        <v>4</v>
      </c>
      <c r="G265" s="47">
        <v>3</v>
      </c>
      <c r="H265" s="47">
        <v>3</v>
      </c>
      <c r="I265" s="47">
        <v>9</v>
      </c>
      <c r="J265" s="47" t="s">
        <v>18</v>
      </c>
      <c r="K265" s="47" t="s">
        <v>41</v>
      </c>
      <c r="L265" s="48">
        <v>9</v>
      </c>
      <c r="M265" s="48"/>
      <c r="N265" s="50"/>
      <c r="O265" s="11" t="s">
        <v>33</v>
      </c>
      <c r="P265" s="11" t="s">
        <v>25</v>
      </c>
      <c r="Q265" s="11" t="s">
        <v>6</v>
      </c>
      <c r="R265" s="11"/>
      <c r="S265" s="11"/>
      <c r="T265" s="11"/>
      <c r="U265" s="11"/>
      <c r="V265" s="11"/>
      <c r="W265" s="45">
        <v>3</v>
      </c>
      <c r="X265" s="45">
        <v>0</v>
      </c>
      <c r="Y265" s="45">
        <v>3</v>
      </c>
      <c r="Z265" s="45"/>
      <c r="AA265" s="184" t="s">
        <v>52</v>
      </c>
      <c r="AB265" s="11" t="s">
        <v>334</v>
      </c>
      <c r="AC265" s="60">
        <f t="shared" si="21"/>
        <v>1</v>
      </c>
      <c r="AD265" s="60">
        <f t="shared" si="22"/>
        <v>1.5</v>
      </c>
      <c r="AE265" s="61">
        <f t="shared" si="23"/>
        <v>2.5</v>
      </c>
      <c r="AF265" s="61">
        <f>INDEX($BA$26:BF$44,MATCH(AE265,$AZ$26:$AZ$44,-1),MATCH(D265,$BA$25:$BF$25))</f>
        <v>0</v>
      </c>
      <c r="AG265" s="61">
        <v>1</v>
      </c>
      <c r="AH265" s="61">
        <v>1</v>
      </c>
      <c r="AI265" s="61">
        <v>1</v>
      </c>
      <c r="AJ265" s="61">
        <v>1</v>
      </c>
      <c r="AK265" s="61">
        <v>1</v>
      </c>
      <c r="AL265" s="61">
        <v>0.8</v>
      </c>
      <c r="AM265" s="61">
        <f t="shared" si="24"/>
        <v>2928</v>
      </c>
      <c r="AN265" s="62">
        <f t="shared" si="25"/>
        <v>8784000</v>
      </c>
      <c r="AO265" s="62">
        <f t="shared" si="26"/>
        <v>0</v>
      </c>
      <c r="AP265" s="62">
        <f t="shared" si="27"/>
        <v>0</v>
      </c>
      <c r="AQ265" s="31"/>
      <c r="AR265" s="18"/>
      <c r="AS265" s="18"/>
      <c r="AT265" s="18"/>
      <c r="AU265" s="18"/>
    </row>
    <row r="266" spans="1:47" ht="15" customHeight="1">
      <c r="A266" s="58" t="s">
        <v>267</v>
      </c>
      <c r="B266" s="58">
        <v>2018</v>
      </c>
      <c r="C266" s="58"/>
      <c r="D266" s="63" t="s">
        <v>18</v>
      </c>
      <c r="E266" s="64">
        <v>5</v>
      </c>
      <c r="F266" s="64">
        <v>8</v>
      </c>
      <c r="G266" s="64">
        <v>4</v>
      </c>
      <c r="H266" s="64">
        <v>4</v>
      </c>
      <c r="I266" s="64">
        <v>5</v>
      </c>
      <c r="J266" s="64">
        <v>7</v>
      </c>
      <c r="K266" s="64" t="s">
        <v>41</v>
      </c>
      <c r="L266" s="65">
        <v>9</v>
      </c>
      <c r="M266" s="65"/>
      <c r="N266" s="66"/>
      <c r="O266" s="58" t="s">
        <v>25</v>
      </c>
      <c r="P266" s="58"/>
      <c r="Q266" s="58"/>
      <c r="R266" s="58"/>
      <c r="S266" s="58"/>
      <c r="T266" s="58"/>
      <c r="U266" s="58"/>
      <c r="V266" s="58"/>
      <c r="W266" s="67">
        <v>3</v>
      </c>
      <c r="X266" s="67">
        <v>2</v>
      </c>
      <c r="Y266" s="67">
        <v>4</v>
      </c>
      <c r="Z266" s="67"/>
      <c r="AA266" s="185" t="s">
        <v>55</v>
      </c>
      <c r="AB266" s="58" t="s">
        <v>342</v>
      </c>
      <c r="AC266" s="60">
        <f t="shared" si="21"/>
        <v>1</v>
      </c>
      <c r="AD266" s="60">
        <f t="shared" si="22"/>
        <v>2</v>
      </c>
      <c r="AE266" s="61">
        <f t="shared" si="23"/>
        <v>3</v>
      </c>
      <c r="AF266" s="61">
        <f>INDEX($BA$26:BF$44,MATCH(AE266,$AZ$26:$AZ$44,-1),MATCH(D266,$BA$25:$BF$25))</f>
        <v>0.5</v>
      </c>
      <c r="AG266" s="61">
        <v>1</v>
      </c>
      <c r="AH266" s="61">
        <v>1</v>
      </c>
      <c r="AI266" s="61">
        <v>1.2</v>
      </c>
      <c r="AJ266" s="61">
        <v>1</v>
      </c>
      <c r="AK266" s="61">
        <v>1</v>
      </c>
      <c r="AL266" s="61">
        <v>0.8</v>
      </c>
      <c r="AM266" s="68">
        <f t="shared" si="24"/>
        <v>3513.6000000000004</v>
      </c>
      <c r="AN266" s="69">
        <f t="shared" si="25"/>
        <v>105408000.00000001</v>
      </c>
      <c r="AO266" s="69">
        <f t="shared" si="26"/>
        <v>0</v>
      </c>
      <c r="AP266" s="69">
        <f t="shared" si="27"/>
        <v>0</v>
      </c>
      <c r="AQ266" s="31"/>
      <c r="AR266" s="18"/>
      <c r="AS266" s="18"/>
      <c r="AT266" s="18"/>
      <c r="AU266" s="18"/>
    </row>
    <row r="267" spans="1:47" ht="15" customHeight="1">
      <c r="A267" s="78" t="s">
        <v>260</v>
      </c>
      <c r="B267" s="78">
        <v>1919</v>
      </c>
      <c r="C267" s="78"/>
      <c r="D267" s="79" t="s">
        <v>16</v>
      </c>
      <c r="E267" s="80" t="s">
        <v>15</v>
      </c>
      <c r="F267" s="80">
        <v>5</v>
      </c>
      <c r="G267" s="80" t="s">
        <v>15</v>
      </c>
      <c r="H267" s="80">
        <v>3</v>
      </c>
      <c r="I267" s="80">
        <v>5</v>
      </c>
      <c r="J267" s="80">
        <v>7</v>
      </c>
      <c r="K267" s="80" t="s">
        <v>41</v>
      </c>
      <c r="L267" s="81" t="s">
        <v>18</v>
      </c>
      <c r="M267" s="81"/>
      <c r="N267" s="82" t="s">
        <v>23</v>
      </c>
      <c r="O267" s="78" t="s">
        <v>33</v>
      </c>
      <c r="P267" s="78" t="s">
        <v>25</v>
      </c>
      <c r="Q267" s="78" t="s">
        <v>30</v>
      </c>
      <c r="R267" s="78"/>
      <c r="S267" s="83"/>
      <c r="T267" s="83"/>
      <c r="U267" s="78"/>
      <c r="V267" s="78"/>
      <c r="W267" s="56">
        <v>4</v>
      </c>
      <c r="X267" s="56">
        <v>1</v>
      </c>
      <c r="Y267" s="56">
        <v>3</v>
      </c>
      <c r="Z267" s="56"/>
      <c r="AA267" s="186" t="s">
        <v>55</v>
      </c>
      <c r="AB267" s="78" t="s">
        <v>342</v>
      </c>
      <c r="AC267" s="60">
        <f t="shared" si="21"/>
        <v>1</v>
      </c>
      <c r="AD267" s="60">
        <f t="shared" si="22"/>
        <v>1.5</v>
      </c>
      <c r="AE267" s="61">
        <f t="shared" si="23"/>
        <v>2.5</v>
      </c>
      <c r="AF267" s="61">
        <f>INDEX($BA$26:BF$44,MATCH(AE267,$AZ$26:$AZ$44,-1),MATCH(D267,$BA$25:$BF$25))</f>
        <v>0</v>
      </c>
      <c r="AG267" s="61">
        <v>1</v>
      </c>
      <c r="AH267" s="61">
        <v>1</v>
      </c>
      <c r="AI267" s="61">
        <v>1</v>
      </c>
      <c r="AJ267" s="61">
        <v>1</v>
      </c>
      <c r="AK267" s="61">
        <v>0.8</v>
      </c>
      <c r="AL267" s="61">
        <v>0.8</v>
      </c>
      <c r="AM267" s="84">
        <f t="shared" si="24"/>
        <v>6000</v>
      </c>
      <c r="AN267" s="85">
        <f t="shared" si="25"/>
        <v>24000000</v>
      </c>
      <c r="AO267" s="85">
        <f t="shared" si="26"/>
        <v>0</v>
      </c>
      <c r="AP267" s="85">
        <f t="shared" si="27"/>
        <v>0</v>
      </c>
      <c r="AQ267" s="31"/>
      <c r="AR267" s="19"/>
      <c r="AS267" s="19"/>
      <c r="AT267" s="19"/>
      <c r="AU267" s="19"/>
    </row>
    <row r="268" spans="1:47" ht="15" customHeight="1">
      <c r="A268" s="11" t="s">
        <v>118</v>
      </c>
      <c r="B268" s="11">
        <v>1803</v>
      </c>
      <c r="C268" s="11"/>
      <c r="D268" s="49" t="s">
        <v>22</v>
      </c>
      <c r="E268" s="47" t="s">
        <v>15</v>
      </c>
      <c r="F268" s="47" t="s">
        <v>15</v>
      </c>
      <c r="G268" s="47" t="s">
        <v>15</v>
      </c>
      <c r="H268" s="47">
        <v>1</v>
      </c>
      <c r="I268" s="47">
        <v>3</v>
      </c>
      <c r="J268" s="47">
        <v>4</v>
      </c>
      <c r="K268" s="47" t="s">
        <v>41</v>
      </c>
      <c r="L268" s="48">
        <v>9</v>
      </c>
      <c r="M268" s="48"/>
      <c r="N268" s="50"/>
      <c r="O268" s="11" t="s">
        <v>21</v>
      </c>
      <c r="P268" s="11" t="s">
        <v>33</v>
      </c>
      <c r="Q268" s="11" t="s">
        <v>25</v>
      </c>
      <c r="R268" s="11" t="s">
        <v>30</v>
      </c>
      <c r="S268" s="11"/>
      <c r="T268" s="11"/>
      <c r="U268" s="11"/>
      <c r="V268" s="11"/>
      <c r="W268" s="45">
        <v>6</v>
      </c>
      <c r="X268" s="45">
        <v>0</v>
      </c>
      <c r="Y268" s="45">
        <v>4</v>
      </c>
      <c r="Z268" s="45"/>
      <c r="AA268" s="184" t="s">
        <v>52</v>
      </c>
      <c r="AB268" s="11" t="s">
        <v>334</v>
      </c>
      <c r="AC268" s="60">
        <f t="shared" si="21"/>
        <v>1</v>
      </c>
      <c r="AD268" s="60">
        <f t="shared" si="22"/>
        <v>0.5</v>
      </c>
      <c r="AE268" s="61">
        <f t="shared" si="23"/>
        <v>1.5</v>
      </c>
      <c r="AF268" s="61">
        <f>INDEX($BA$26:BF$44,MATCH(AE268,$AZ$26:$AZ$44,-1),MATCH(D268,$BA$25:$BF$25))</f>
        <v>0</v>
      </c>
      <c r="AG268" s="61">
        <v>1</v>
      </c>
      <c r="AH268" s="61">
        <v>1</v>
      </c>
      <c r="AI268" s="61">
        <v>1</v>
      </c>
      <c r="AJ268" s="61">
        <v>1</v>
      </c>
      <c r="AK268" s="61">
        <v>1</v>
      </c>
      <c r="AL268" s="61">
        <v>0.8</v>
      </c>
      <c r="AM268" s="61">
        <f t="shared" si="24"/>
        <v>2928</v>
      </c>
      <c r="AN268" s="62">
        <f t="shared" si="25"/>
        <v>175680</v>
      </c>
      <c r="AO268" s="62">
        <f t="shared" si="26"/>
        <v>0</v>
      </c>
      <c r="AP268" s="62">
        <f t="shared" si="27"/>
        <v>0</v>
      </c>
      <c r="AQ268" s="31"/>
      <c r="AR268" s="19"/>
      <c r="AS268" s="19"/>
      <c r="AT268" s="19"/>
      <c r="AU268" s="19"/>
    </row>
    <row r="269" spans="1:47" ht="15" customHeight="1">
      <c r="A269" s="11" t="s">
        <v>392</v>
      </c>
      <c r="B269" s="11">
        <v>2230</v>
      </c>
      <c r="C269" s="11"/>
      <c r="D269" s="49" t="s">
        <v>22</v>
      </c>
      <c r="E269" s="47">
        <v>1</v>
      </c>
      <c r="F269" s="47">
        <v>0</v>
      </c>
      <c r="G269" s="47">
        <v>0</v>
      </c>
      <c r="H269" s="47">
        <v>0</v>
      </c>
      <c r="I269" s="47">
        <v>0</v>
      </c>
      <c r="J269" s="47">
        <v>0</v>
      </c>
      <c r="K269" s="47" t="s">
        <v>41</v>
      </c>
      <c r="L269" s="48">
        <v>0</v>
      </c>
      <c r="M269" s="48"/>
      <c r="N269" s="50"/>
      <c r="O269" s="11" t="s">
        <v>10</v>
      </c>
      <c r="P269" s="11" t="s">
        <v>33</v>
      </c>
      <c r="Q269" s="11" t="s">
        <v>25</v>
      </c>
      <c r="R269" s="11" t="s">
        <v>34</v>
      </c>
      <c r="S269" s="11"/>
      <c r="T269" s="11"/>
      <c r="U269" s="11"/>
      <c r="V269" s="11"/>
      <c r="W269" s="45">
        <v>0</v>
      </c>
      <c r="X269" s="45">
        <v>2</v>
      </c>
      <c r="Y269" s="45">
        <v>3</v>
      </c>
      <c r="Z269" s="45"/>
      <c r="AA269" s="184" t="s">
        <v>10</v>
      </c>
      <c r="AB269" s="11" t="s">
        <v>346</v>
      </c>
      <c r="AC269" s="60">
        <f t="shared" si="21"/>
        <v>-0.5</v>
      </c>
      <c r="AD269" s="60">
        <f t="shared" si="22"/>
        <v>0</v>
      </c>
      <c r="AE269" s="61">
        <f t="shared" si="23"/>
        <v>-0.5</v>
      </c>
      <c r="AF269" s="61">
        <f>INDEX($BA$26:BF$44,MATCH(AE269,$AZ$26:$AZ$44,-1),MATCH(D269,$BA$25:$BF$25))</f>
        <v>0</v>
      </c>
      <c r="AG269" s="61">
        <v>1</v>
      </c>
      <c r="AH269" s="61">
        <v>1</v>
      </c>
      <c r="AI269" s="61">
        <v>1</v>
      </c>
      <c r="AJ269" s="61">
        <v>1</v>
      </c>
      <c r="AK269" s="61">
        <v>1</v>
      </c>
      <c r="AL269" s="61">
        <v>0.8</v>
      </c>
      <c r="AM269" s="61">
        <f t="shared" si="24"/>
        <v>44</v>
      </c>
      <c r="AN269" s="62">
        <f t="shared" si="25"/>
        <v>0</v>
      </c>
      <c r="AO269" s="62">
        <f t="shared" si="26"/>
        <v>0</v>
      </c>
      <c r="AP269" s="62">
        <f t="shared" si="27"/>
        <v>0</v>
      </c>
      <c r="AQ269" s="31"/>
      <c r="AR269" s="18"/>
      <c r="AS269" s="18"/>
      <c r="AT269" s="18"/>
      <c r="AU269" s="18"/>
    </row>
    <row r="270" spans="1:47" ht="15" customHeight="1">
      <c r="A270" s="11" t="s">
        <v>126</v>
      </c>
      <c r="B270" s="11">
        <v>2004</v>
      </c>
      <c r="C270" s="11"/>
      <c r="D270" s="49" t="s">
        <v>22</v>
      </c>
      <c r="E270" s="47">
        <v>3</v>
      </c>
      <c r="F270" s="47">
        <v>7</v>
      </c>
      <c r="G270" s="47">
        <v>1</v>
      </c>
      <c r="H270" s="47">
        <v>2</v>
      </c>
      <c r="I270" s="47">
        <v>2</v>
      </c>
      <c r="J270" s="47">
        <v>4</v>
      </c>
      <c r="K270" s="47" t="s">
        <v>41</v>
      </c>
      <c r="L270" s="48">
        <v>8</v>
      </c>
      <c r="M270" s="48"/>
      <c r="N270" s="50"/>
      <c r="O270" s="11" t="s">
        <v>33</v>
      </c>
      <c r="P270" s="11" t="s">
        <v>25</v>
      </c>
      <c r="Q270" s="11"/>
      <c r="R270" s="11"/>
      <c r="S270" s="11"/>
      <c r="T270" s="11"/>
      <c r="U270" s="11"/>
      <c r="V270" s="11"/>
      <c r="W270" s="45">
        <v>9</v>
      </c>
      <c r="X270" s="45">
        <v>2</v>
      </c>
      <c r="Y270" s="45">
        <v>4</v>
      </c>
      <c r="Z270" s="45"/>
      <c r="AA270" s="184" t="s">
        <v>52</v>
      </c>
      <c r="AB270" s="11" t="s">
        <v>334</v>
      </c>
      <c r="AC270" s="60">
        <f t="shared" si="21"/>
        <v>0.5</v>
      </c>
      <c r="AD270" s="60">
        <f t="shared" si="22"/>
        <v>1</v>
      </c>
      <c r="AE270" s="61">
        <f t="shared" si="23"/>
        <v>1.5</v>
      </c>
      <c r="AF270" s="61">
        <f>INDEX($BA$26:BF$44,MATCH(AE270,$AZ$26:$AZ$44,-1),MATCH(D270,$BA$25:$BF$25))</f>
        <v>0</v>
      </c>
      <c r="AG270" s="61">
        <v>1</v>
      </c>
      <c r="AH270" s="61">
        <v>1</v>
      </c>
      <c r="AI270" s="61">
        <v>1</v>
      </c>
      <c r="AJ270" s="61">
        <v>1</v>
      </c>
      <c r="AK270" s="61">
        <v>1</v>
      </c>
      <c r="AL270" s="61">
        <v>0.8</v>
      </c>
      <c r="AM270" s="61">
        <f t="shared" si="24"/>
        <v>1832</v>
      </c>
      <c r="AN270" s="62">
        <f t="shared" si="25"/>
        <v>1648800</v>
      </c>
      <c r="AO270" s="62">
        <f t="shared" si="26"/>
        <v>0</v>
      </c>
      <c r="AP270" s="62">
        <f t="shared" si="27"/>
        <v>0</v>
      </c>
      <c r="AQ270" s="31"/>
      <c r="AR270" s="19"/>
      <c r="AS270" s="19"/>
      <c r="AT270" s="19"/>
      <c r="AU270" s="19"/>
    </row>
    <row r="271" spans="1:47" ht="15" customHeight="1">
      <c r="A271" s="11" t="s">
        <v>130</v>
      </c>
      <c r="B271" s="11">
        <v>2107</v>
      </c>
      <c r="C271" s="11"/>
      <c r="D271" s="49" t="s">
        <v>16</v>
      </c>
      <c r="E271" s="47">
        <v>5</v>
      </c>
      <c r="F271" s="47">
        <v>7</v>
      </c>
      <c r="G271" s="47">
        <v>8</v>
      </c>
      <c r="H271" s="47">
        <v>5</v>
      </c>
      <c r="I271" s="47">
        <v>5</v>
      </c>
      <c r="J271" s="47">
        <v>7</v>
      </c>
      <c r="K271" s="47" t="s">
        <v>41</v>
      </c>
      <c r="L271" s="48">
        <v>6</v>
      </c>
      <c r="M271" s="48"/>
      <c r="N271" s="50"/>
      <c r="O271" s="11" t="s">
        <v>20</v>
      </c>
      <c r="P271" s="11" t="s">
        <v>25</v>
      </c>
      <c r="Q271" s="11"/>
      <c r="R271" s="11"/>
      <c r="S271" s="59"/>
      <c r="T271" s="59"/>
      <c r="U271" s="11"/>
      <c r="V271" s="11"/>
      <c r="W271" s="45">
        <v>4</v>
      </c>
      <c r="X271" s="45">
        <v>0</v>
      </c>
      <c r="Y271" s="45">
        <v>3</v>
      </c>
      <c r="Z271" s="45"/>
      <c r="AA271" s="184" t="s">
        <v>52</v>
      </c>
      <c r="AB271" s="11" t="s">
        <v>334</v>
      </c>
      <c r="AC271" s="60">
        <f t="shared" si="21"/>
        <v>0.5</v>
      </c>
      <c r="AD271" s="60">
        <f t="shared" si="22"/>
        <v>2.5</v>
      </c>
      <c r="AE271" s="61">
        <f t="shared" si="23"/>
        <v>3</v>
      </c>
      <c r="AF271" s="61">
        <f>INDEX($BA$26:BF$44,MATCH(AE271,$AZ$26:$AZ$44,-1),MATCH(D271,$BA$25:$BF$25))</f>
        <v>0</v>
      </c>
      <c r="AG271" s="61">
        <v>1</v>
      </c>
      <c r="AH271" s="61">
        <v>1</v>
      </c>
      <c r="AI271" s="61">
        <v>1</v>
      </c>
      <c r="AJ271" s="61">
        <v>1</v>
      </c>
      <c r="AK271" s="61">
        <v>1</v>
      </c>
      <c r="AL271" s="61">
        <v>0.8</v>
      </c>
      <c r="AM271" s="61">
        <f t="shared" si="24"/>
        <v>716</v>
      </c>
      <c r="AN271" s="62">
        <f t="shared" si="25"/>
        <v>286400000</v>
      </c>
      <c r="AO271" s="62">
        <f t="shared" si="26"/>
        <v>3</v>
      </c>
      <c r="AP271" s="62">
        <f t="shared" si="27"/>
        <v>12</v>
      </c>
      <c r="AQ271" s="31"/>
      <c r="AR271" s="18"/>
      <c r="AS271" s="18"/>
      <c r="AT271" s="18"/>
      <c r="AU271" s="18"/>
    </row>
    <row r="272" spans="1:47" ht="15" customHeight="1">
      <c r="A272" s="78" t="s">
        <v>286</v>
      </c>
      <c r="B272" s="78">
        <v>2524</v>
      </c>
      <c r="C272" s="78"/>
      <c r="D272" s="79" t="s">
        <v>18</v>
      </c>
      <c r="E272" s="80">
        <v>4</v>
      </c>
      <c r="F272" s="80">
        <v>6</v>
      </c>
      <c r="G272" s="80">
        <v>1</v>
      </c>
      <c r="H272" s="80">
        <v>4</v>
      </c>
      <c r="I272" s="80">
        <v>8</v>
      </c>
      <c r="J272" s="80">
        <v>8</v>
      </c>
      <c r="K272" s="80" t="s">
        <v>41</v>
      </c>
      <c r="L272" s="81" t="s">
        <v>18</v>
      </c>
      <c r="M272" s="81"/>
      <c r="N272" s="82"/>
      <c r="O272" s="78" t="s">
        <v>25</v>
      </c>
      <c r="P272" s="78"/>
      <c r="Q272" s="78"/>
      <c r="R272" s="78"/>
      <c r="S272" s="83"/>
      <c r="T272" s="83"/>
      <c r="U272" s="78"/>
      <c r="V272" s="78"/>
      <c r="W272" s="56">
        <v>7</v>
      </c>
      <c r="X272" s="56">
        <v>0</v>
      </c>
      <c r="Y272" s="56">
        <v>4</v>
      </c>
      <c r="Z272" s="56"/>
      <c r="AA272" s="186" t="s">
        <v>367</v>
      </c>
      <c r="AB272" s="78" t="s">
        <v>404</v>
      </c>
      <c r="AC272" s="60">
        <f t="shared" si="21"/>
        <v>1</v>
      </c>
      <c r="AD272" s="60">
        <f t="shared" si="22"/>
        <v>2</v>
      </c>
      <c r="AE272" s="61">
        <f t="shared" si="23"/>
        <v>3</v>
      </c>
      <c r="AF272" s="61">
        <f>INDEX($BA$26:BF$44,MATCH(AE272,$AZ$26:$AZ$44,-1),MATCH(D272,$BA$25:$BF$25))</f>
        <v>0.5</v>
      </c>
      <c r="AG272" s="61">
        <v>1</v>
      </c>
      <c r="AH272" s="61">
        <v>1</v>
      </c>
      <c r="AI272" s="61">
        <v>1</v>
      </c>
      <c r="AJ272" s="61">
        <v>1</v>
      </c>
      <c r="AK272" s="61">
        <v>1</v>
      </c>
      <c r="AL272" s="61">
        <v>0.8</v>
      </c>
      <c r="AM272" s="84">
        <f t="shared" si="24"/>
        <v>7500</v>
      </c>
      <c r="AN272" s="85">
        <f t="shared" si="25"/>
        <v>525000000</v>
      </c>
      <c r="AO272" s="85">
        <f t="shared" si="26"/>
        <v>0</v>
      </c>
      <c r="AP272" s="85">
        <f t="shared" si="27"/>
        <v>0</v>
      </c>
      <c r="AQ272" s="24"/>
      <c r="AR272" s="18"/>
      <c r="AS272" s="18"/>
      <c r="AT272" s="18"/>
      <c r="AU272" s="18"/>
    </row>
    <row r="273" spans="1:47" ht="15" customHeight="1">
      <c r="A273" s="11" t="s">
        <v>373</v>
      </c>
      <c r="B273" s="11">
        <v>1334</v>
      </c>
      <c r="C273" s="11"/>
      <c r="D273" s="49" t="s">
        <v>22</v>
      </c>
      <c r="E273" s="47">
        <v>6</v>
      </c>
      <c r="F273" s="47" t="s">
        <v>15</v>
      </c>
      <c r="G273" s="47">
        <v>6</v>
      </c>
      <c r="H273" s="47">
        <v>0</v>
      </c>
      <c r="I273" s="47">
        <v>0</v>
      </c>
      <c r="J273" s="47">
        <v>0</v>
      </c>
      <c r="K273" s="47" t="s">
        <v>41</v>
      </c>
      <c r="L273" s="48">
        <v>0</v>
      </c>
      <c r="M273" s="48"/>
      <c r="N273" s="50"/>
      <c r="O273" s="11" t="s">
        <v>10</v>
      </c>
      <c r="P273" s="11" t="s">
        <v>21</v>
      </c>
      <c r="Q273" s="11" t="s">
        <v>33</v>
      </c>
      <c r="R273" s="11" t="s">
        <v>25</v>
      </c>
      <c r="S273" s="11"/>
      <c r="T273" s="11"/>
      <c r="U273" s="11"/>
      <c r="V273" s="11"/>
      <c r="W273" s="45">
        <v>0</v>
      </c>
      <c r="X273" s="45">
        <v>0</v>
      </c>
      <c r="Y273" s="45">
        <v>4</v>
      </c>
      <c r="Z273" s="45"/>
      <c r="AA273" s="184" t="s">
        <v>10</v>
      </c>
      <c r="AB273" s="11" t="s">
        <v>349</v>
      </c>
      <c r="AC273" s="60">
        <f t="shared" si="21"/>
        <v>-0.5</v>
      </c>
      <c r="AD273" s="60">
        <f t="shared" si="22"/>
        <v>0</v>
      </c>
      <c r="AE273" s="61">
        <f t="shared" si="23"/>
        <v>-0.5</v>
      </c>
      <c r="AF273" s="61">
        <f>INDEX($BA$26:BF$44,MATCH(AE273,$AZ$26:$AZ$44,-1),MATCH(D273,$BA$25:$BF$25))</f>
        <v>0</v>
      </c>
      <c r="AG273" s="61">
        <v>1</v>
      </c>
      <c r="AH273" s="61">
        <v>1</v>
      </c>
      <c r="AI273" s="61">
        <v>1</v>
      </c>
      <c r="AJ273" s="61">
        <v>0.8</v>
      </c>
      <c r="AK273" s="61">
        <v>1</v>
      </c>
      <c r="AL273" s="61">
        <v>0.8</v>
      </c>
      <c r="AM273" s="61">
        <f t="shared" si="24"/>
        <v>35.200000000000003</v>
      </c>
      <c r="AN273" s="62">
        <f t="shared" si="25"/>
        <v>0</v>
      </c>
      <c r="AO273" s="62">
        <f t="shared" si="26"/>
        <v>0</v>
      </c>
      <c r="AP273" s="62">
        <f t="shared" si="27"/>
        <v>0</v>
      </c>
      <c r="AQ273" s="31"/>
      <c r="AR273" s="18"/>
      <c r="AS273" s="18"/>
      <c r="AT273" s="18"/>
      <c r="AU273" s="18"/>
    </row>
    <row r="274" spans="1:47" ht="15" customHeight="1">
      <c r="A274" s="58" t="s">
        <v>51</v>
      </c>
      <c r="B274" s="58">
        <v>439</v>
      </c>
      <c r="C274" s="58"/>
      <c r="D274" s="63" t="s">
        <v>22</v>
      </c>
      <c r="E274" s="64">
        <v>8</v>
      </c>
      <c r="F274" s="64">
        <v>8</v>
      </c>
      <c r="G274" s="64" t="s">
        <v>15</v>
      </c>
      <c r="H274" s="64">
        <v>0</v>
      </c>
      <c r="I274" s="64">
        <v>0</v>
      </c>
      <c r="J274" s="64">
        <v>0</v>
      </c>
      <c r="K274" s="64" t="s">
        <v>41</v>
      </c>
      <c r="L274" s="65">
        <v>0</v>
      </c>
      <c r="M274" s="65"/>
      <c r="N274" s="66"/>
      <c r="O274" s="58" t="s">
        <v>10</v>
      </c>
      <c r="P274" s="58" t="s">
        <v>33</v>
      </c>
      <c r="Q274" s="58" t="s">
        <v>25</v>
      </c>
      <c r="R274" s="58" t="s">
        <v>30</v>
      </c>
      <c r="S274" s="58"/>
      <c r="T274" s="58"/>
      <c r="U274" s="58"/>
      <c r="V274" s="58"/>
      <c r="W274" s="67">
        <v>0</v>
      </c>
      <c r="X274" s="67">
        <v>0</v>
      </c>
      <c r="Y274" s="67">
        <v>3</v>
      </c>
      <c r="Z274" s="67"/>
      <c r="AA274" s="185" t="s">
        <v>10</v>
      </c>
      <c r="AB274" s="58" t="s">
        <v>348</v>
      </c>
      <c r="AC274" s="60">
        <f t="shared" si="21"/>
        <v>-0.5</v>
      </c>
      <c r="AD274" s="60">
        <f t="shared" si="22"/>
        <v>0</v>
      </c>
      <c r="AE274" s="61">
        <f t="shared" si="23"/>
        <v>-0.5</v>
      </c>
      <c r="AF274" s="61">
        <f>INDEX($BA$26:BF$44,MATCH(AE274,$AZ$26:$AZ$44,-1),MATCH(D274,$BA$25:$BF$25))</f>
        <v>0</v>
      </c>
      <c r="AG274" s="61">
        <v>1.6</v>
      </c>
      <c r="AH274" s="61">
        <v>1</v>
      </c>
      <c r="AI274" s="61">
        <v>1</v>
      </c>
      <c r="AJ274" s="61">
        <v>1</v>
      </c>
      <c r="AK274" s="61">
        <v>0.8</v>
      </c>
      <c r="AL274" s="61">
        <v>1</v>
      </c>
      <c r="AM274" s="68">
        <f t="shared" si="24"/>
        <v>70.400000000000006</v>
      </c>
      <c r="AN274" s="69">
        <f t="shared" si="25"/>
        <v>0</v>
      </c>
      <c r="AO274" s="69">
        <f t="shared" si="26"/>
        <v>0</v>
      </c>
      <c r="AP274" s="69">
        <f t="shared" si="27"/>
        <v>0</v>
      </c>
      <c r="AQ274" s="31"/>
      <c r="AR274" s="18"/>
      <c r="AS274" s="18"/>
      <c r="AT274" s="18"/>
      <c r="AU274" s="18"/>
    </row>
    <row r="275" spans="1:47" ht="15" customHeight="1">
      <c r="A275" s="78" t="s">
        <v>39</v>
      </c>
      <c r="B275" s="78">
        <v>2124</v>
      </c>
      <c r="C275" s="78"/>
      <c r="D275" s="79" t="s">
        <v>14</v>
      </c>
      <c r="E275" s="80">
        <v>1</v>
      </c>
      <c r="F275" s="80">
        <v>5</v>
      </c>
      <c r="G275" s="80">
        <v>0</v>
      </c>
      <c r="H275" s="80">
        <v>5</v>
      </c>
      <c r="I275" s="80">
        <v>9</v>
      </c>
      <c r="J275" s="80" t="s">
        <v>18</v>
      </c>
      <c r="K275" s="80" t="s">
        <v>41</v>
      </c>
      <c r="L275" s="81">
        <v>9</v>
      </c>
      <c r="M275" s="81"/>
      <c r="N275" s="82"/>
      <c r="O275" s="78" t="s">
        <v>35</v>
      </c>
      <c r="P275" s="78" t="s">
        <v>25</v>
      </c>
      <c r="Q275" s="78" t="s">
        <v>6</v>
      </c>
      <c r="R275" s="78"/>
      <c r="S275" s="83"/>
      <c r="T275" s="83"/>
      <c r="U275" s="78"/>
      <c r="V275" s="78"/>
      <c r="W275" s="56">
        <v>1</v>
      </c>
      <c r="X275" s="56">
        <v>0</v>
      </c>
      <c r="Y275" s="56">
        <v>5</v>
      </c>
      <c r="Z275" s="56"/>
      <c r="AA275" s="186" t="s">
        <v>367</v>
      </c>
      <c r="AB275" s="78" t="s">
        <v>346</v>
      </c>
      <c r="AC275" s="60">
        <f t="shared" si="21"/>
        <v>1</v>
      </c>
      <c r="AD275" s="60">
        <f t="shared" si="22"/>
        <v>2.5</v>
      </c>
      <c r="AE275" s="61">
        <f t="shared" si="23"/>
        <v>3.5</v>
      </c>
      <c r="AF275" s="61">
        <f>INDEX($BA$26:BF$44,MATCH(AE275,$AZ$26:$AZ$44,-1),MATCH(D275,$BA$25:$BF$25))</f>
        <v>0</v>
      </c>
      <c r="AG275" s="61">
        <v>1</v>
      </c>
      <c r="AH275" s="61">
        <v>1</v>
      </c>
      <c r="AI275" s="61">
        <v>1</v>
      </c>
      <c r="AJ275" s="61">
        <v>1</v>
      </c>
      <c r="AK275" s="61">
        <v>1</v>
      </c>
      <c r="AL275" s="61">
        <v>0.8</v>
      </c>
      <c r="AM275" s="84">
        <f t="shared" si="24"/>
        <v>2928</v>
      </c>
      <c r="AN275" s="85">
        <f t="shared" si="25"/>
        <v>292800000</v>
      </c>
      <c r="AO275" s="85">
        <f t="shared" si="26"/>
        <v>1</v>
      </c>
      <c r="AP275" s="85">
        <f t="shared" si="27"/>
        <v>1</v>
      </c>
      <c r="AQ275" s="31"/>
      <c r="AR275" s="18"/>
      <c r="AS275" s="18"/>
      <c r="AT275" s="18"/>
      <c r="AU275" s="18"/>
    </row>
    <row r="276" spans="1:47" ht="15" customHeight="1">
      <c r="A276" s="11" t="s">
        <v>315</v>
      </c>
      <c r="B276" s="11">
        <v>2940</v>
      </c>
      <c r="C276" s="11"/>
      <c r="D276" s="49" t="s">
        <v>22</v>
      </c>
      <c r="E276" s="47">
        <v>6</v>
      </c>
      <c r="F276" s="47">
        <v>4</v>
      </c>
      <c r="G276" s="47">
        <v>2</v>
      </c>
      <c r="H276" s="47">
        <v>0</v>
      </c>
      <c r="I276" s="47">
        <v>0</v>
      </c>
      <c r="J276" s="47">
        <v>0</v>
      </c>
      <c r="K276" s="47" t="s">
        <v>41</v>
      </c>
      <c r="L276" s="48">
        <v>0</v>
      </c>
      <c r="M276" s="48"/>
      <c r="N276" s="50"/>
      <c r="O276" s="11" t="s">
        <v>10</v>
      </c>
      <c r="P276" s="11" t="s">
        <v>33</v>
      </c>
      <c r="Q276" s="11" t="s">
        <v>25</v>
      </c>
      <c r="R276" s="11" t="s">
        <v>6</v>
      </c>
      <c r="S276" s="11"/>
      <c r="T276" s="11"/>
      <c r="U276" s="11"/>
      <c r="V276" s="11"/>
      <c r="W276" s="45">
        <v>0</v>
      </c>
      <c r="X276" s="45">
        <v>0</v>
      </c>
      <c r="Y276" s="45">
        <v>2</v>
      </c>
      <c r="Z276" s="45"/>
      <c r="AA276" s="184" t="s">
        <v>10</v>
      </c>
      <c r="AB276" s="11" t="s">
        <v>351</v>
      </c>
      <c r="AC276" s="60">
        <f t="shared" ref="AC276:AC310" si="28">VLOOKUP(L276,$AS$23:$AU$40,3)</f>
        <v>-0.5</v>
      </c>
      <c r="AD276" s="60">
        <f t="shared" ref="AD276:AD310" si="29">VLOOKUP(H276,$AW$23:$AX$36,2)</f>
        <v>0</v>
      </c>
      <c r="AE276" s="61">
        <f t="shared" ref="AE276:AE310" si="30">AC276+AD276</f>
        <v>-0.5</v>
      </c>
      <c r="AF276" s="61">
        <f>INDEX($BA$26:BF$44,MATCH(AE276,$AZ$26:$AZ$44,-1),MATCH(D276,$BA$25:$BF$25))</f>
        <v>0</v>
      </c>
      <c r="AG276" s="61">
        <v>1</v>
      </c>
      <c r="AH276" s="61">
        <v>1</v>
      </c>
      <c r="AI276" s="61">
        <v>1</v>
      </c>
      <c r="AJ276" s="61">
        <v>1</v>
      </c>
      <c r="AK276" s="61">
        <v>1</v>
      </c>
      <c r="AL276" s="61">
        <v>0.8</v>
      </c>
      <c r="AM276" s="61">
        <f t="shared" ref="AM276:AM310" si="31">(VLOOKUP(L276,$AS$23:$AV$40,4))*AG276*AH276*AI276*AJ276*AK276*AL276</f>
        <v>44</v>
      </c>
      <c r="AN276" s="62">
        <f t="shared" ref="AN276:AN310" si="32">AM276*((10^H276)*W276)</f>
        <v>0</v>
      </c>
      <c r="AO276" s="62">
        <f t="shared" ref="AO276:AO310" si="33">INDEX($BK$23:$BU$36,MATCH(L276,$BJ$23:$BJ$36),MATCH(H276,$BK$22:$BU$22))</f>
        <v>0</v>
      </c>
      <c r="AP276" s="62">
        <f t="shared" ref="AP276:AP310" si="34">AO276*W276</f>
        <v>0</v>
      </c>
      <c r="AR276" s="18"/>
      <c r="AS276" s="18"/>
      <c r="AT276" s="18"/>
      <c r="AU276" s="18"/>
    </row>
    <row r="277" spans="1:47" ht="15" customHeight="1">
      <c r="A277" s="11" t="s">
        <v>182</v>
      </c>
      <c r="B277" s="11">
        <v>136</v>
      </c>
      <c r="C277" s="11"/>
      <c r="D277" s="49" t="s">
        <v>22</v>
      </c>
      <c r="E277" s="47">
        <v>5</v>
      </c>
      <c r="F277" s="47">
        <v>2</v>
      </c>
      <c r="G277" s="47">
        <v>4</v>
      </c>
      <c r="H277" s="47">
        <v>0</v>
      </c>
      <c r="I277" s="47">
        <v>0</v>
      </c>
      <c r="J277" s="47">
        <v>0</v>
      </c>
      <c r="K277" s="47" t="s">
        <v>41</v>
      </c>
      <c r="L277" s="48">
        <v>0</v>
      </c>
      <c r="M277" s="48"/>
      <c r="N277" s="50"/>
      <c r="O277" s="11" t="s">
        <v>10</v>
      </c>
      <c r="P277" s="11" t="s">
        <v>33</v>
      </c>
      <c r="Q277" s="11" t="s">
        <v>25</v>
      </c>
      <c r="R277" s="11"/>
      <c r="S277" s="11"/>
      <c r="T277" s="11"/>
      <c r="U277" s="11"/>
      <c r="V277" s="11"/>
      <c r="W277" s="45">
        <v>0</v>
      </c>
      <c r="X277" s="45">
        <v>0</v>
      </c>
      <c r="Y277" s="45">
        <v>4</v>
      </c>
      <c r="Z277" s="45"/>
      <c r="AA277" s="184" t="s">
        <v>10</v>
      </c>
      <c r="AB277" s="11" t="s">
        <v>348</v>
      </c>
      <c r="AC277" s="60">
        <f t="shared" si="28"/>
        <v>-0.5</v>
      </c>
      <c r="AD277" s="60">
        <f t="shared" si="29"/>
        <v>0</v>
      </c>
      <c r="AE277" s="61">
        <f t="shared" si="30"/>
        <v>-0.5</v>
      </c>
      <c r="AF277" s="61">
        <f>INDEX($BA$26:BF$44,MATCH(AE277,$AZ$26:$AZ$44,-1),MATCH(D277,$BA$25:$BF$25))</f>
        <v>0</v>
      </c>
      <c r="AG277" s="61">
        <v>1.6</v>
      </c>
      <c r="AH277" s="61">
        <v>1</v>
      </c>
      <c r="AI277" s="61">
        <v>1</v>
      </c>
      <c r="AJ277" s="61">
        <v>1</v>
      </c>
      <c r="AK277" s="61">
        <v>1</v>
      </c>
      <c r="AL277" s="61">
        <v>1</v>
      </c>
      <c r="AM277" s="61">
        <f t="shared" si="31"/>
        <v>88</v>
      </c>
      <c r="AN277" s="62">
        <f t="shared" si="32"/>
        <v>0</v>
      </c>
      <c r="AO277" s="62">
        <f t="shared" si="33"/>
        <v>0</v>
      </c>
      <c r="AP277" s="62">
        <f t="shared" si="34"/>
        <v>0</v>
      </c>
      <c r="AQ277" s="31"/>
      <c r="AR277" s="18"/>
      <c r="AS277" s="18"/>
      <c r="AT277" s="18"/>
      <c r="AU277" s="18"/>
    </row>
    <row r="278" spans="1:47" ht="15" customHeight="1">
      <c r="A278" s="11" t="s">
        <v>75</v>
      </c>
      <c r="B278" s="11">
        <v>510</v>
      </c>
      <c r="C278" s="11"/>
      <c r="D278" s="49" t="s">
        <v>18</v>
      </c>
      <c r="E278" s="47">
        <v>4</v>
      </c>
      <c r="F278" s="47">
        <v>4</v>
      </c>
      <c r="G278" s="47">
        <v>4</v>
      </c>
      <c r="H278" s="47">
        <v>5</v>
      </c>
      <c r="I278" s="47">
        <v>4</v>
      </c>
      <c r="J278" s="47">
        <v>3</v>
      </c>
      <c r="K278" s="47" t="s">
        <v>41</v>
      </c>
      <c r="L278" s="48" t="s">
        <v>15</v>
      </c>
      <c r="M278" s="48"/>
      <c r="N278" s="50" t="s">
        <v>23</v>
      </c>
      <c r="O278" s="11" t="s">
        <v>20</v>
      </c>
      <c r="P278" s="11" t="s">
        <v>25</v>
      </c>
      <c r="Q278" s="11"/>
      <c r="R278" s="11"/>
      <c r="S278" s="59"/>
      <c r="T278" s="59"/>
      <c r="U278" s="11"/>
      <c r="V278" s="11"/>
      <c r="W278" s="45">
        <v>1</v>
      </c>
      <c r="X278" s="45">
        <v>1</v>
      </c>
      <c r="Y278" s="45">
        <v>0</v>
      </c>
      <c r="Z278" s="45"/>
      <c r="AA278" s="184" t="s">
        <v>52</v>
      </c>
      <c r="AB278" s="11" t="s">
        <v>332</v>
      </c>
      <c r="AC278" s="60">
        <f t="shared" si="28"/>
        <v>1</v>
      </c>
      <c r="AD278" s="60">
        <f t="shared" si="29"/>
        <v>2.5</v>
      </c>
      <c r="AE278" s="61">
        <f t="shared" si="30"/>
        <v>3.5</v>
      </c>
      <c r="AF278" s="61">
        <f>INDEX($BA$26:BF$44,MATCH(AE278,$AZ$26:$AZ$44,-1),MATCH(D278,$BA$25:$BF$25))</f>
        <v>0.5</v>
      </c>
      <c r="AG278" s="61">
        <v>1</v>
      </c>
      <c r="AH278" s="61">
        <v>1</v>
      </c>
      <c r="AI278" s="61">
        <v>1</v>
      </c>
      <c r="AJ278" s="61">
        <v>1</v>
      </c>
      <c r="AK278" s="61">
        <v>1</v>
      </c>
      <c r="AL278" s="61">
        <v>1</v>
      </c>
      <c r="AM278" s="61">
        <f t="shared" si="31"/>
        <v>5860</v>
      </c>
      <c r="AN278" s="62">
        <f t="shared" si="32"/>
        <v>586000000</v>
      </c>
      <c r="AO278" s="62">
        <f t="shared" si="33"/>
        <v>1</v>
      </c>
      <c r="AP278" s="62">
        <f t="shared" si="34"/>
        <v>1</v>
      </c>
      <c r="AQ278" s="31"/>
      <c r="AR278" s="18"/>
      <c r="AS278" s="18"/>
      <c r="AT278" s="18"/>
      <c r="AU278" s="18"/>
    </row>
    <row r="279" spans="1:47" ht="15" customHeight="1">
      <c r="A279" s="11" t="s">
        <v>154</v>
      </c>
      <c r="B279" s="11">
        <v>2701</v>
      </c>
      <c r="C279" s="11"/>
      <c r="D279" s="49" t="s">
        <v>22</v>
      </c>
      <c r="E279" s="47">
        <v>3</v>
      </c>
      <c r="F279" s="47">
        <v>2</v>
      </c>
      <c r="G279" s="47">
        <v>2</v>
      </c>
      <c r="H279" s="47">
        <v>0</v>
      </c>
      <c r="I279" s="47">
        <v>0</v>
      </c>
      <c r="J279" s="47">
        <v>0</v>
      </c>
      <c r="K279" s="47" t="s">
        <v>41</v>
      </c>
      <c r="L279" s="48">
        <v>0</v>
      </c>
      <c r="M279" s="48"/>
      <c r="N279" s="50"/>
      <c r="O279" s="11" t="s">
        <v>10</v>
      </c>
      <c r="P279" s="11" t="s">
        <v>33</v>
      </c>
      <c r="Q279" s="11" t="s">
        <v>25</v>
      </c>
      <c r="R279" s="11" t="s">
        <v>6</v>
      </c>
      <c r="S279" s="11"/>
      <c r="T279" s="11"/>
      <c r="U279" s="11"/>
      <c r="V279" s="11"/>
      <c r="W279" s="45">
        <v>0</v>
      </c>
      <c r="X279" s="45">
        <v>2</v>
      </c>
      <c r="Y279" s="45">
        <v>0</v>
      </c>
      <c r="Z279" s="45"/>
      <c r="AA279" s="184" t="s">
        <v>10</v>
      </c>
      <c r="AB279" s="11" t="s">
        <v>335</v>
      </c>
      <c r="AC279" s="60">
        <f t="shared" si="28"/>
        <v>-0.5</v>
      </c>
      <c r="AD279" s="60">
        <f t="shared" si="29"/>
        <v>0</v>
      </c>
      <c r="AE279" s="61">
        <f t="shared" si="30"/>
        <v>-0.5</v>
      </c>
      <c r="AF279" s="61">
        <f>INDEX($BA$26:BF$44,MATCH(AE279,$AZ$26:$AZ$44,-1),MATCH(D279,$BA$25:$BF$25))</f>
        <v>0</v>
      </c>
      <c r="AG279" s="61">
        <v>1</v>
      </c>
      <c r="AH279" s="61">
        <v>1</v>
      </c>
      <c r="AI279" s="61">
        <v>1</v>
      </c>
      <c r="AJ279" s="61">
        <v>1</v>
      </c>
      <c r="AK279" s="61">
        <v>1</v>
      </c>
      <c r="AL279" s="61">
        <v>0.8</v>
      </c>
      <c r="AM279" s="61">
        <f t="shared" si="31"/>
        <v>44</v>
      </c>
      <c r="AN279" s="62">
        <f t="shared" si="32"/>
        <v>0</v>
      </c>
      <c r="AO279" s="62">
        <f t="shared" si="33"/>
        <v>0</v>
      </c>
      <c r="AP279" s="62">
        <f t="shared" si="34"/>
        <v>0</v>
      </c>
      <c r="AQ279" s="31"/>
      <c r="AR279" s="18"/>
      <c r="AS279" s="18"/>
      <c r="AT279" s="18"/>
      <c r="AU279" s="18"/>
    </row>
    <row r="280" spans="1:47" ht="15" customHeight="1">
      <c r="A280" s="11" t="s">
        <v>167</v>
      </c>
      <c r="B280" s="11">
        <v>2908</v>
      </c>
      <c r="C280" s="11"/>
      <c r="D280" s="49" t="s">
        <v>22</v>
      </c>
      <c r="E280" s="47">
        <v>5</v>
      </c>
      <c r="F280" s="47">
        <v>1</v>
      </c>
      <c r="G280" s="47">
        <v>2</v>
      </c>
      <c r="H280" s="47">
        <v>0</v>
      </c>
      <c r="I280" s="47">
        <v>0</v>
      </c>
      <c r="J280" s="47">
        <v>0</v>
      </c>
      <c r="K280" s="47" t="s">
        <v>41</v>
      </c>
      <c r="L280" s="48">
        <v>0</v>
      </c>
      <c r="M280" s="48"/>
      <c r="N280" s="50"/>
      <c r="O280" s="11" t="s">
        <v>10</v>
      </c>
      <c r="P280" s="11" t="s">
        <v>32</v>
      </c>
      <c r="Q280" s="11" t="s">
        <v>33</v>
      </c>
      <c r="R280" s="11" t="s">
        <v>25</v>
      </c>
      <c r="S280" s="11"/>
      <c r="T280" s="11"/>
      <c r="U280" s="11"/>
      <c r="V280" s="11"/>
      <c r="W280" s="45">
        <v>0</v>
      </c>
      <c r="X280" s="45">
        <v>2</v>
      </c>
      <c r="Y280" s="45">
        <v>2</v>
      </c>
      <c r="Z280" s="45"/>
      <c r="AA280" s="184" t="s">
        <v>10</v>
      </c>
      <c r="AB280" s="11" t="s">
        <v>335</v>
      </c>
      <c r="AC280" s="60">
        <f t="shared" si="28"/>
        <v>-0.5</v>
      </c>
      <c r="AD280" s="60">
        <f t="shared" si="29"/>
        <v>0</v>
      </c>
      <c r="AE280" s="61">
        <f t="shared" si="30"/>
        <v>-0.5</v>
      </c>
      <c r="AF280" s="61">
        <f>INDEX($BA$26:BF$44,MATCH(AE280,$AZ$26:$AZ$44,-1),MATCH(D280,$BA$25:$BF$25))</f>
        <v>0</v>
      </c>
      <c r="AG280" s="61">
        <v>1</v>
      </c>
      <c r="AH280" s="61">
        <v>1</v>
      </c>
      <c r="AI280" s="61">
        <v>1</v>
      </c>
      <c r="AJ280" s="61">
        <v>1</v>
      </c>
      <c r="AK280" s="61">
        <v>1</v>
      </c>
      <c r="AL280" s="61">
        <v>0.8</v>
      </c>
      <c r="AM280" s="61">
        <f t="shared" si="31"/>
        <v>44</v>
      </c>
      <c r="AN280" s="62">
        <f t="shared" si="32"/>
        <v>0</v>
      </c>
      <c r="AO280" s="62">
        <f t="shared" si="33"/>
        <v>0</v>
      </c>
      <c r="AP280" s="62">
        <f t="shared" si="34"/>
        <v>0</v>
      </c>
      <c r="AQ280" s="31"/>
      <c r="AR280" s="18"/>
      <c r="AS280" s="18"/>
      <c r="AT280" s="18"/>
      <c r="AU280" s="18"/>
    </row>
    <row r="281" spans="1:47" ht="15" customHeight="1">
      <c r="A281" s="11" t="s">
        <v>230</v>
      </c>
      <c r="B281" s="11">
        <v>1238</v>
      </c>
      <c r="C281" s="11"/>
      <c r="D281" s="49" t="s">
        <v>22</v>
      </c>
      <c r="E281" s="47">
        <v>1</v>
      </c>
      <c r="F281" s="47">
        <v>0</v>
      </c>
      <c r="G281" s="47">
        <v>0</v>
      </c>
      <c r="H281" s="47">
        <v>0</v>
      </c>
      <c r="I281" s="47">
        <v>0</v>
      </c>
      <c r="J281" s="47">
        <v>0</v>
      </c>
      <c r="K281" s="47" t="s">
        <v>41</v>
      </c>
      <c r="L281" s="48">
        <v>0</v>
      </c>
      <c r="M281" s="48"/>
      <c r="N281" s="50"/>
      <c r="O281" s="11" t="s">
        <v>10</v>
      </c>
      <c r="P281" s="11" t="s">
        <v>33</v>
      </c>
      <c r="Q281" s="11" t="s">
        <v>25</v>
      </c>
      <c r="R281" s="11" t="s">
        <v>34</v>
      </c>
      <c r="S281" s="11"/>
      <c r="T281" s="11"/>
      <c r="U281" s="11"/>
      <c r="V281" s="11"/>
      <c r="W281" s="45">
        <v>0</v>
      </c>
      <c r="X281" s="45">
        <v>0</v>
      </c>
      <c r="Y281" s="45">
        <v>2</v>
      </c>
      <c r="Z281" s="45"/>
      <c r="AA281" s="184" t="s">
        <v>10</v>
      </c>
      <c r="AB281" s="11" t="s">
        <v>349</v>
      </c>
      <c r="AC281" s="60">
        <f t="shared" si="28"/>
        <v>-0.5</v>
      </c>
      <c r="AD281" s="60">
        <f t="shared" si="29"/>
        <v>0</v>
      </c>
      <c r="AE281" s="61">
        <f t="shared" si="30"/>
        <v>-0.5</v>
      </c>
      <c r="AF281" s="61">
        <f>INDEX($BA$26:BF$44,MATCH(AE281,$AZ$26:$AZ$44,-1),MATCH(D281,$BA$25:$BF$25))</f>
        <v>0</v>
      </c>
      <c r="AG281" s="61">
        <v>1</v>
      </c>
      <c r="AH281" s="61">
        <v>1</v>
      </c>
      <c r="AI281" s="61">
        <v>1</v>
      </c>
      <c r="AJ281" s="61">
        <v>1</v>
      </c>
      <c r="AK281" s="61">
        <v>1</v>
      </c>
      <c r="AL281" s="61">
        <v>1</v>
      </c>
      <c r="AM281" s="61">
        <f t="shared" si="31"/>
        <v>55</v>
      </c>
      <c r="AN281" s="62">
        <f t="shared" si="32"/>
        <v>0</v>
      </c>
      <c r="AO281" s="62">
        <f t="shared" si="33"/>
        <v>0</v>
      </c>
      <c r="AP281" s="62">
        <f t="shared" si="34"/>
        <v>0</v>
      </c>
      <c r="AQ281" s="31"/>
      <c r="AR281" s="18"/>
      <c r="AS281" s="18"/>
      <c r="AT281" s="18"/>
      <c r="AU281" s="18"/>
    </row>
    <row r="282" spans="1:47" ht="15" customHeight="1">
      <c r="A282" s="78" t="s">
        <v>48</v>
      </c>
      <c r="B282" s="78">
        <v>1506</v>
      </c>
      <c r="C282" s="78"/>
      <c r="D282" s="79" t="s">
        <v>14</v>
      </c>
      <c r="E282" s="80">
        <v>4</v>
      </c>
      <c r="F282" s="80">
        <v>5</v>
      </c>
      <c r="G282" s="80">
        <v>2</v>
      </c>
      <c r="H282" s="80">
        <v>3</v>
      </c>
      <c r="I282" s="80">
        <v>5</v>
      </c>
      <c r="J282" s="80">
        <v>6</v>
      </c>
      <c r="K282" s="80" t="s">
        <v>41</v>
      </c>
      <c r="L282" s="81">
        <v>9</v>
      </c>
      <c r="M282" s="81"/>
      <c r="N282" s="82"/>
      <c r="O282" s="78" t="s">
        <v>33</v>
      </c>
      <c r="P282" s="78" t="s">
        <v>25</v>
      </c>
      <c r="Q282" s="78" t="s">
        <v>6</v>
      </c>
      <c r="R282" s="78"/>
      <c r="S282" s="78"/>
      <c r="T282" s="78"/>
      <c r="U282" s="78"/>
      <c r="V282" s="78"/>
      <c r="W282" s="56">
        <v>4</v>
      </c>
      <c r="X282" s="56">
        <v>0</v>
      </c>
      <c r="Y282" s="56">
        <v>3</v>
      </c>
      <c r="Z282" s="56"/>
      <c r="AA282" s="186" t="s">
        <v>52</v>
      </c>
      <c r="AB282" s="78" t="s">
        <v>333</v>
      </c>
      <c r="AC282" s="60">
        <f t="shared" si="28"/>
        <v>1</v>
      </c>
      <c r="AD282" s="60">
        <f t="shared" si="29"/>
        <v>1.5</v>
      </c>
      <c r="AE282" s="61">
        <f t="shared" si="30"/>
        <v>2.5</v>
      </c>
      <c r="AF282" s="61">
        <f>INDEX($BA$26:BF$44,MATCH(AE282,$AZ$26:$AZ$44,-1),MATCH(D282,$BA$25:$BF$25))</f>
        <v>0.5</v>
      </c>
      <c r="AG282" s="61">
        <v>1</v>
      </c>
      <c r="AH282" s="61">
        <v>1</v>
      </c>
      <c r="AI282" s="61">
        <v>1.2</v>
      </c>
      <c r="AJ282" s="61">
        <v>1</v>
      </c>
      <c r="AK282" s="61">
        <v>1</v>
      </c>
      <c r="AL282" s="61">
        <v>1</v>
      </c>
      <c r="AM282" s="84">
        <f t="shared" si="31"/>
        <v>4392</v>
      </c>
      <c r="AN282" s="85">
        <f t="shared" si="32"/>
        <v>17568000</v>
      </c>
      <c r="AO282" s="85">
        <f t="shared" si="33"/>
        <v>0</v>
      </c>
      <c r="AP282" s="85">
        <f t="shared" si="34"/>
        <v>0</v>
      </c>
      <c r="AQ282" s="31"/>
      <c r="AR282" s="18"/>
      <c r="AS282" s="18"/>
      <c r="AT282" s="18"/>
      <c r="AU282" s="18"/>
    </row>
    <row r="283" spans="1:47" ht="15" customHeight="1">
      <c r="A283" s="58" t="s">
        <v>185</v>
      </c>
      <c r="B283" s="58">
        <v>231</v>
      </c>
      <c r="C283" s="58"/>
      <c r="D283" s="63" t="s">
        <v>22</v>
      </c>
      <c r="E283" s="64" t="s">
        <v>15</v>
      </c>
      <c r="F283" s="64" t="s">
        <v>16</v>
      </c>
      <c r="G283" s="64">
        <v>9</v>
      </c>
      <c r="H283" s="64">
        <v>0</v>
      </c>
      <c r="I283" s="64">
        <v>0</v>
      </c>
      <c r="J283" s="64">
        <v>0</v>
      </c>
      <c r="K283" s="64" t="s">
        <v>41</v>
      </c>
      <c r="L283" s="65">
        <v>0</v>
      </c>
      <c r="M283" s="65"/>
      <c r="N283" s="66"/>
      <c r="O283" s="58" t="s">
        <v>10</v>
      </c>
      <c r="P283" s="58" t="s">
        <v>21</v>
      </c>
      <c r="Q283" s="58" t="s">
        <v>33</v>
      </c>
      <c r="R283" s="58" t="s">
        <v>25</v>
      </c>
      <c r="S283" s="58"/>
      <c r="T283" s="58"/>
      <c r="U283" s="58"/>
      <c r="V283" s="58"/>
      <c r="W283" s="67">
        <v>0</v>
      </c>
      <c r="X283" s="67">
        <v>0</v>
      </c>
      <c r="Y283" s="67">
        <v>0</v>
      </c>
      <c r="Z283" s="67"/>
      <c r="AA283" s="185" t="s">
        <v>10</v>
      </c>
      <c r="AB283" s="58" t="s">
        <v>348</v>
      </c>
      <c r="AC283" s="60">
        <f t="shared" si="28"/>
        <v>-0.5</v>
      </c>
      <c r="AD283" s="60">
        <f t="shared" si="29"/>
        <v>0</v>
      </c>
      <c r="AE283" s="61">
        <f t="shared" si="30"/>
        <v>-0.5</v>
      </c>
      <c r="AF283" s="61">
        <f>INDEX($BA$26:BF$44,MATCH(AE283,$AZ$26:$AZ$44,-1),MATCH(D283,$BA$25:$BF$25))</f>
        <v>0</v>
      </c>
      <c r="AG283" s="61">
        <v>1</v>
      </c>
      <c r="AH283" s="61">
        <v>1</v>
      </c>
      <c r="AI283" s="61">
        <v>1</v>
      </c>
      <c r="AJ283" s="61">
        <v>0.8</v>
      </c>
      <c r="AK283" s="61">
        <v>1</v>
      </c>
      <c r="AL283" s="61">
        <v>0.8</v>
      </c>
      <c r="AM283" s="68">
        <f t="shared" si="31"/>
        <v>35.200000000000003</v>
      </c>
      <c r="AN283" s="69">
        <f t="shared" si="32"/>
        <v>0</v>
      </c>
      <c r="AO283" s="69">
        <f t="shared" si="33"/>
        <v>0</v>
      </c>
      <c r="AP283" s="69">
        <f t="shared" si="34"/>
        <v>0</v>
      </c>
      <c r="AQ283" s="31"/>
      <c r="AR283" s="18"/>
      <c r="AS283" s="18"/>
      <c r="AT283" s="18"/>
      <c r="AU283" s="18"/>
    </row>
    <row r="284" spans="1:47" ht="15" customHeight="1">
      <c r="A284" s="11" t="s">
        <v>317</v>
      </c>
      <c r="B284" s="11">
        <v>3024</v>
      </c>
      <c r="C284" s="11"/>
      <c r="D284" s="49" t="s">
        <v>16</v>
      </c>
      <c r="E284" s="47">
        <v>6</v>
      </c>
      <c r="F284" s="47">
        <v>7</v>
      </c>
      <c r="G284" s="47">
        <v>8</v>
      </c>
      <c r="H284" s="47">
        <v>3</v>
      </c>
      <c r="I284" s="47">
        <v>0</v>
      </c>
      <c r="J284" s="47">
        <v>2</v>
      </c>
      <c r="K284" s="47" t="s">
        <v>41</v>
      </c>
      <c r="L284" s="48">
        <v>6</v>
      </c>
      <c r="M284" s="48"/>
      <c r="N284" s="50"/>
      <c r="O284" s="11" t="s">
        <v>33</v>
      </c>
      <c r="P284" s="11" t="s">
        <v>25</v>
      </c>
      <c r="Q284" s="11"/>
      <c r="R284" s="11"/>
      <c r="S284" s="11"/>
      <c r="T284" s="11"/>
      <c r="U284" s="11"/>
      <c r="V284" s="11"/>
      <c r="W284" s="45">
        <v>1</v>
      </c>
      <c r="X284" s="45">
        <v>0</v>
      </c>
      <c r="Y284" s="45">
        <v>4</v>
      </c>
      <c r="Z284" s="45"/>
      <c r="AA284" s="184" t="s">
        <v>367</v>
      </c>
      <c r="AB284" s="11" t="s">
        <v>404</v>
      </c>
      <c r="AC284" s="60">
        <f t="shared" si="28"/>
        <v>0.5</v>
      </c>
      <c r="AD284" s="60">
        <f t="shared" si="29"/>
        <v>1.5</v>
      </c>
      <c r="AE284" s="61">
        <f t="shared" si="30"/>
        <v>2</v>
      </c>
      <c r="AF284" s="61">
        <f>INDEX($BA$26:BF$44,MATCH(AE284,$AZ$26:$AZ$44,-1),MATCH(D284,$BA$25:$BF$25))</f>
        <v>0</v>
      </c>
      <c r="AG284" s="61">
        <v>1</v>
      </c>
      <c r="AH284" s="61">
        <v>1</v>
      </c>
      <c r="AI284" s="61">
        <v>1</v>
      </c>
      <c r="AJ284" s="61">
        <v>1</v>
      </c>
      <c r="AK284" s="61">
        <v>0.8</v>
      </c>
      <c r="AL284" s="61">
        <v>0.8</v>
      </c>
      <c r="AM284" s="61">
        <f t="shared" si="31"/>
        <v>572.80000000000007</v>
      </c>
      <c r="AN284" s="62">
        <f t="shared" si="32"/>
        <v>572800.00000000012</v>
      </c>
      <c r="AO284" s="62">
        <f t="shared" si="33"/>
        <v>1</v>
      </c>
      <c r="AP284" s="62">
        <f t="shared" si="34"/>
        <v>1</v>
      </c>
      <c r="AQ284" s="31"/>
      <c r="AR284" s="19"/>
      <c r="AS284" s="19"/>
      <c r="AT284" s="19"/>
      <c r="AU284" s="19"/>
    </row>
    <row r="285" spans="1:47" ht="15" customHeight="1">
      <c r="A285" s="11" t="s">
        <v>402</v>
      </c>
      <c r="B285" s="11">
        <v>611</v>
      </c>
      <c r="C285" s="11"/>
      <c r="D285" s="49" t="s">
        <v>22</v>
      </c>
      <c r="E285" s="47">
        <v>4</v>
      </c>
      <c r="F285" s="47">
        <v>3</v>
      </c>
      <c r="G285" s="47">
        <v>2</v>
      </c>
      <c r="H285" s="47">
        <v>0</v>
      </c>
      <c r="I285" s="47">
        <v>0</v>
      </c>
      <c r="J285" s="47">
        <v>0</v>
      </c>
      <c r="K285" s="47" t="s">
        <v>41</v>
      </c>
      <c r="L285" s="48">
        <v>0</v>
      </c>
      <c r="M285" s="48"/>
      <c r="N285" s="50"/>
      <c r="O285" s="11" t="s">
        <v>10</v>
      </c>
      <c r="P285" s="11" t="s">
        <v>33</v>
      </c>
      <c r="Q285" s="11" t="s">
        <v>25</v>
      </c>
      <c r="R285" s="11" t="s">
        <v>6</v>
      </c>
      <c r="S285" s="59"/>
      <c r="T285" s="59"/>
      <c r="U285" s="11"/>
      <c r="V285" s="11"/>
      <c r="W285" s="45">
        <v>0</v>
      </c>
      <c r="X285" s="45">
        <v>2</v>
      </c>
      <c r="Y285" s="45">
        <v>3</v>
      </c>
      <c r="Z285" s="45"/>
      <c r="AA285" s="184" t="s">
        <v>10</v>
      </c>
      <c r="AB285" s="11" t="s">
        <v>340</v>
      </c>
      <c r="AC285" s="60">
        <f t="shared" si="28"/>
        <v>-0.5</v>
      </c>
      <c r="AD285" s="60">
        <f t="shared" si="29"/>
        <v>0</v>
      </c>
      <c r="AE285" s="61">
        <f t="shared" si="30"/>
        <v>-0.5</v>
      </c>
      <c r="AF285" s="61">
        <f>INDEX($BA$26:BF$44,MATCH(AE285,$AZ$26:$AZ$44,-1),MATCH(D285,$BA$25:$BF$25))</f>
        <v>0</v>
      </c>
      <c r="AG285" s="61">
        <v>1</v>
      </c>
      <c r="AH285" s="61">
        <v>1</v>
      </c>
      <c r="AI285" s="61">
        <v>1</v>
      </c>
      <c r="AJ285" s="61">
        <v>1</v>
      </c>
      <c r="AK285" s="61">
        <v>0.8</v>
      </c>
      <c r="AL285" s="61">
        <v>0.8</v>
      </c>
      <c r="AM285" s="61">
        <f t="shared" si="31"/>
        <v>35.200000000000003</v>
      </c>
      <c r="AN285" s="62">
        <f t="shared" si="32"/>
        <v>0</v>
      </c>
      <c r="AO285" s="62">
        <f t="shared" si="33"/>
        <v>0</v>
      </c>
      <c r="AP285" s="62">
        <f t="shared" si="34"/>
        <v>0</v>
      </c>
      <c r="AQ285" s="31"/>
      <c r="AR285" s="18"/>
      <c r="AS285" s="18"/>
      <c r="AT285" s="18"/>
      <c r="AU285" s="18"/>
    </row>
    <row r="286" spans="1:47" ht="15" customHeight="1">
      <c r="A286" s="11" t="s">
        <v>108</v>
      </c>
      <c r="B286" s="11">
        <v>1509</v>
      </c>
      <c r="C286" s="11"/>
      <c r="D286" s="49" t="s">
        <v>22</v>
      </c>
      <c r="E286" s="47">
        <v>2</v>
      </c>
      <c r="F286" s="47">
        <v>7</v>
      </c>
      <c r="G286" s="47">
        <v>1</v>
      </c>
      <c r="H286" s="47">
        <v>1</v>
      </c>
      <c r="I286" s="47">
        <v>4</v>
      </c>
      <c r="J286" s="47">
        <v>2</v>
      </c>
      <c r="K286" s="47" t="s">
        <v>41</v>
      </c>
      <c r="L286" s="48">
        <v>8</v>
      </c>
      <c r="M286" s="48"/>
      <c r="N286" s="50"/>
      <c r="O286" s="11" t="s">
        <v>33</v>
      </c>
      <c r="P286" s="11" t="s">
        <v>25</v>
      </c>
      <c r="Q286" s="11"/>
      <c r="R286" s="11"/>
      <c r="S286" s="11"/>
      <c r="T286" s="11"/>
      <c r="U286" s="11"/>
      <c r="V286" s="11"/>
      <c r="W286" s="45">
        <v>2</v>
      </c>
      <c r="X286" s="45">
        <v>0</v>
      </c>
      <c r="Y286" s="45">
        <v>1</v>
      </c>
      <c r="Z286" s="45"/>
      <c r="AA286" s="184" t="s">
        <v>52</v>
      </c>
      <c r="AB286" s="11" t="s">
        <v>333</v>
      </c>
      <c r="AC286" s="60">
        <f t="shared" si="28"/>
        <v>0.5</v>
      </c>
      <c r="AD286" s="60">
        <f t="shared" si="29"/>
        <v>0.5</v>
      </c>
      <c r="AE286" s="61">
        <f t="shared" si="30"/>
        <v>1</v>
      </c>
      <c r="AF286" s="61">
        <f>INDEX($BA$26:BF$44,MATCH(AE286,$AZ$26:$AZ$44,-1),MATCH(D286,$BA$25:$BF$25))</f>
        <v>0</v>
      </c>
      <c r="AG286" s="61">
        <v>1</v>
      </c>
      <c r="AH286" s="61">
        <v>1</v>
      </c>
      <c r="AI286" s="61">
        <v>1</v>
      </c>
      <c r="AJ286" s="61">
        <v>1</v>
      </c>
      <c r="AK286" s="61">
        <v>1</v>
      </c>
      <c r="AL286" s="61">
        <v>0.8</v>
      </c>
      <c r="AM286" s="61">
        <f t="shared" si="31"/>
        <v>1832</v>
      </c>
      <c r="AN286" s="62">
        <f t="shared" si="32"/>
        <v>36640</v>
      </c>
      <c r="AO286" s="62">
        <f t="shared" si="33"/>
        <v>0</v>
      </c>
      <c r="AP286" s="62">
        <f t="shared" si="34"/>
        <v>0</v>
      </c>
      <c r="AR286" s="18"/>
      <c r="AS286" s="18"/>
      <c r="AT286" s="18"/>
      <c r="AU286" s="18"/>
    </row>
    <row r="287" spans="1:47" ht="15" customHeight="1">
      <c r="A287" s="58" t="s">
        <v>136</v>
      </c>
      <c r="B287" s="58">
        <v>2207</v>
      </c>
      <c r="C287" s="58"/>
      <c r="D287" s="63" t="s">
        <v>18</v>
      </c>
      <c r="E287" s="64" t="s">
        <v>15</v>
      </c>
      <c r="F287" s="64">
        <v>8</v>
      </c>
      <c r="G287" s="64" t="s">
        <v>15</v>
      </c>
      <c r="H287" s="64">
        <v>6</v>
      </c>
      <c r="I287" s="64">
        <v>5</v>
      </c>
      <c r="J287" s="64" t="s">
        <v>15</v>
      </c>
      <c r="K287" s="64" t="s">
        <v>41</v>
      </c>
      <c r="L287" s="65" t="s">
        <v>15</v>
      </c>
      <c r="M287" s="65"/>
      <c r="N287" s="66" t="s">
        <v>15</v>
      </c>
      <c r="O287" s="58" t="s">
        <v>25</v>
      </c>
      <c r="P287" s="58" t="s">
        <v>28</v>
      </c>
      <c r="Q287" s="58" t="s">
        <v>30</v>
      </c>
      <c r="R287" s="58"/>
      <c r="S287" s="70"/>
      <c r="T287" s="70"/>
      <c r="U287" s="58" t="s">
        <v>18</v>
      </c>
      <c r="V287" s="58"/>
      <c r="W287" s="67">
        <v>2</v>
      </c>
      <c r="X287" s="67">
        <v>0</v>
      </c>
      <c r="Y287" s="67">
        <v>0</v>
      </c>
      <c r="Z287" s="67"/>
      <c r="AA287" s="185" t="s">
        <v>52</v>
      </c>
      <c r="AB287" s="58" t="s">
        <v>334</v>
      </c>
      <c r="AC287" s="60">
        <f t="shared" si="28"/>
        <v>1</v>
      </c>
      <c r="AD287" s="60">
        <f t="shared" si="29"/>
        <v>3</v>
      </c>
      <c r="AE287" s="61">
        <f t="shared" si="30"/>
        <v>4</v>
      </c>
      <c r="AF287" s="61">
        <f>INDEX($BA$26:BF$44,MATCH(AE287,$AZ$26:$AZ$44,-1),MATCH(D287,$BA$25:$BF$25))</f>
        <v>0</v>
      </c>
      <c r="AG287" s="61">
        <v>1</v>
      </c>
      <c r="AH287" s="61">
        <v>1</v>
      </c>
      <c r="AI287" s="61">
        <v>1</v>
      </c>
      <c r="AJ287" s="61">
        <v>1</v>
      </c>
      <c r="AK287" s="61">
        <v>1</v>
      </c>
      <c r="AL287" s="61">
        <v>0.8</v>
      </c>
      <c r="AM287" s="68">
        <f t="shared" si="31"/>
        <v>4688</v>
      </c>
      <c r="AN287" s="69">
        <f t="shared" si="32"/>
        <v>9376000000</v>
      </c>
      <c r="AO287" s="69">
        <f t="shared" si="33"/>
        <v>10</v>
      </c>
      <c r="AP287" s="69">
        <f t="shared" si="34"/>
        <v>20</v>
      </c>
      <c r="AQ287" s="31"/>
      <c r="AR287" s="18"/>
      <c r="AS287" s="18"/>
      <c r="AT287" s="18"/>
      <c r="AU287" s="18"/>
    </row>
    <row r="288" spans="1:47" ht="15" customHeight="1">
      <c r="A288" s="11" t="s">
        <v>84</v>
      </c>
      <c r="B288" s="11">
        <v>707</v>
      </c>
      <c r="C288" s="11"/>
      <c r="D288" s="49" t="s">
        <v>17</v>
      </c>
      <c r="E288" s="47">
        <v>7</v>
      </c>
      <c r="F288" s="47" t="s">
        <v>18</v>
      </c>
      <c r="G288" s="47">
        <v>3</v>
      </c>
      <c r="H288" s="47">
        <v>1</v>
      </c>
      <c r="I288" s="47">
        <v>1</v>
      </c>
      <c r="J288" s="47" t="s">
        <v>17</v>
      </c>
      <c r="K288" s="47" t="s">
        <v>41</v>
      </c>
      <c r="L288" s="48">
        <v>4</v>
      </c>
      <c r="M288" s="48"/>
      <c r="N288" s="50"/>
      <c r="O288" s="11" t="s">
        <v>21</v>
      </c>
      <c r="P288" s="11" t="s">
        <v>33</v>
      </c>
      <c r="Q288" s="11" t="s">
        <v>25</v>
      </c>
      <c r="R288" s="11"/>
      <c r="S288" s="11"/>
      <c r="T288" s="11"/>
      <c r="U288" s="11"/>
      <c r="V288" s="11"/>
      <c r="W288" s="45">
        <v>8</v>
      </c>
      <c r="X288" s="45">
        <v>1</v>
      </c>
      <c r="Y288" s="45">
        <v>3</v>
      </c>
      <c r="Z288" s="45"/>
      <c r="AA288" s="184" t="s">
        <v>52</v>
      </c>
      <c r="AB288" s="11" t="s">
        <v>332</v>
      </c>
      <c r="AC288" s="60">
        <f t="shared" si="28"/>
        <v>0</v>
      </c>
      <c r="AD288" s="60">
        <f t="shared" si="29"/>
        <v>0.5</v>
      </c>
      <c r="AE288" s="61">
        <f t="shared" si="30"/>
        <v>0.5</v>
      </c>
      <c r="AF288" s="61">
        <f>INDEX($BA$26:BF$44,MATCH(AE288,$AZ$26:$AZ$44,-1),MATCH(D288,$BA$25:$BF$25))</f>
        <v>0.5</v>
      </c>
      <c r="AG288" s="61">
        <v>1</v>
      </c>
      <c r="AH288" s="61">
        <v>1</v>
      </c>
      <c r="AI288" s="61">
        <v>1</v>
      </c>
      <c r="AJ288" s="61">
        <v>1</v>
      </c>
      <c r="AK288" s="61">
        <v>1</v>
      </c>
      <c r="AL288" s="61">
        <v>0.8</v>
      </c>
      <c r="AM288" s="61">
        <f t="shared" si="31"/>
        <v>280</v>
      </c>
      <c r="AN288" s="62">
        <f t="shared" si="32"/>
        <v>22400</v>
      </c>
      <c r="AO288" s="62">
        <f t="shared" si="33"/>
        <v>0</v>
      </c>
      <c r="AP288" s="62">
        <f t="shared" si="34"/>
        <v>0</v>
      </c>
      <c r="AQ288" s="31"/>
      <c r="AR288" s="18"/>
      <c r="AS288" s="18"/>
      <c r="AT288" s="18"/>
      <c r="AU288" s="18"/>
    </row>
    <row r="289" spans="1:47" ht="15" customHeight="1">
      <c r="A289" s="11" t="s">
        <v>196</v>
      </c>
      <c r="B289" s="11">
        <v>535</v>
      </c>
      <c r="C289" s="11"/>
      <c r="D289" s="49" t="s">
        <v>22</v>
      </c>
      <c r="E289" s="47">
        <v>3</v>
      </c>
      <c r="F289" s="47">
        <v>1</v>
      </c>
      <c r="G289" s="47">
        <v>0</v>
      </c>
      <c r="H289" s="47">
        <v>0</v>
      </c>
      <c r="I289" s="47">
        <v>0</v>
      </c>
      <c r="J289" s="47">
        <v>0</v>
      </c>
      <c r="K289" s="47" t="s">
        <v>41</v>
      </c>
      <c r="L289" s="48">
        <v>0</v>
      </c>
      <c r="M289" s="48"/>
      <c r="N289" s="50"/>
      <c r="O289" s="11" t="s">
        <v>10</v>
      </c>
      <c r="P289" s="11" t="s">
        <v>33</v>
      </c>
      <c r="Q289" s="11" t="s">
        <v>25</v>
      </c>
      <c r="R289" s="11"/>
      <c r="S289" s="11"/>
      <c r="T289" s="11"/>
      <c r="U289" s="11"/>
      <c r="V289" s="11"/>
      <c r="W289" s="45">
        <v>0</v>
      </c>
      <c r="X289" s="45">
        <v>2</v>
      </c>
      <c r="Y289" s="45">
        <v>2</v>
      </c>
      <c r="Z289" s="45"/>
      <c r="AA289" s="184" t="s">
        <v>10</v>
      </c>
      <c r="AB289" s="11" t="s">
        <v>348</v>
      </c>
      <c r="AC289" s="60">
        <f t="shared" si="28"/>
        <v>-0.5</v>
      </c>
      <c r="AD289" s="60">
        <f t="shared" si="29"/>
        <v>0</v>
      </c>
      <c r="AE289" s="61">
        <f t="shared" si="30"/>
        <v>-0.5</v>
      </c>
      <c r="AF289" s="61">
        <f>INDEX($BA$26:BF$44,MATCH(AE289,$AZ$26:$AZ$44,-1),MATCH(D289,$BA$25:$BF$25))</f>
        <v>0</v>
      </c>
      <c r="AG289" s="61">
        <v>1</v>
      </c>
      <c r="AH289" s="61">
        <v>1</v>
      </c>
      <c r="AI289" s="61">
        <v>1</v>
      </c>
      <c r="AJ289" s="61">
        <v>1</v>
      </c>
      <c r="AK289" s="61">
        <v>1</v>
      </c>
      <c r="AL289" s="61">
        <v>0.8</v>
      </c>
      <c r="AM289" s="61">
        <f t="shared" si="31"/>
        <v>44</v>
      </c>
      <c r="AN289" s="62">
        <f t="shared" si="32"/>
        <v>0</v>
      </c>
      <c r="AO289" s="62">
        <f t="shared" si="33"/>
        <v>0</v>
      </c>
      <c r="AP289" s="62">
        <f t="shared" si="34"/>
        <v>0</v>
      </c>
      <c r="AQ289" s="31"/>
      <c r="AR289" s="18"/>
      <c r="AS289" s="18"/>
      <c r="AT289" s="18"/>
      <c r="AU289" s="18"/>
    </row>
    <row r="290" spans="1:47" ht="15" customHeight="1">
      <c r="A290" s="11" t="s">
        <v>380</v>
      </c>
      <c r="B290" s="11">
        <v>1733</v>
      </c>
      <c r="C290" s="11"/>
      <c r="D290" s="49" t="s">
        <v>22</v>
      </c>
      <c r="E290" s="47">
        <v>5</v>
      </c>
      <c r="F290" s="47">
        <v>3</v>
      </c>
      <c r="G290" s="47">
        <v>4</v>
      </c>
      <c r="H290" s="47">
        <v>0</v>
      </c>
      <c r="I290" s="47">
        <v>0</v>
      </c>
      <c r="J290" s="47">
        <v>0</v>
      </c>
      <c r="K290" s="47" t="s">
        <v>41</v>
      </c>
      <c r="L290" s="48">
        <v>0</v>
      </c>
      <c r="M290" s="48"/>
      <c r="N290" s="50"/>
      <c r="O290" s="11" t="s">
        <v>10</v>
      </c>
      <c r="P290" s="11" t="s">
        <v>33</v>
      </c>
      <c r="Q290" s="11" t="s">
        <v>25</v>
      </c>
      <c r="R290" s="11"/>
      <c r="S290" s="11"/>
      <c r="T290" s="11"/>
      <c r="U290" s="11"/>
      <c r="V290" s="11"/>
      <c r="W290" s="45">
        <v>0</v>
      </c>
      <c r="X290" s="45">
        <v>1</v>
      </c>
      <c r="Y290" s="45">
        <v>0</v>
      </c>
      <c r="Z290" s="45"/>
      <c r="AA290" s="184" t="s">
        <v>10</v>
      </c>
      <c r="AB290" s="11" t="s">
        <v>350</v>
      </c>
      <c r="AC290" s="60">
        <f t="shared" si="28"/>
        <v>-0.5</v>
      </c>
      <c r="AD290" s="60">
        <f t="shared" si="29"/>
        <v>0</v>
      </c>
      <c r="AE290" s="61">
        <f t="shared" si="30"/>
        <v>-0.5</v>
      </c>
      <c r="AF290" s="61">
        <f>INDEX($BA$26:BF$44,MATCH(AE290,$AZ$26:$AZ$44,-1),MATCH(D290,$BA$25:$BF$25))</f>
        <v>0</v>
      </c>
      <c r="AG290" s="61">
        <v>1</v>
      </c>
      <c r="AH290" s="61">
        <v>1</v>
      </c>
      <c r="AI290" s="61">
        <v>1</v>
      </c>
      <c r="AJ290" s="61">
        <v>0.8</v>
      </c>
      <c r="AK290" s="61">
        <v>1</v>
      </c>
      <c r="AL290" s="61">
        <v>0.8</v>
      </c>
      <c r="AM290" s="61">
        <f t="shared" si="31"/>
        <v>35.200000000000003</v>
      </c>
      <c r="AN290" s="62">
        <f t="shared" si="32"/>
        <v>0</v>
      </c>
      <c r="AO290" s="62">
        <f t="shared" si="33"/>
        <v>0</v>
      </c>
      <c r="AP290" s="62">
        <f t="shared" si="34"/>
        <v>0</v>
      </c>
      <c r="AQ290" s="31"/>
      <c r="AR290" s="18"/>
      <c r="AS290" s="18"/>
      <c r="AT290" s="18"/>
      <c r="AU290" s="18"/>
    </row>
    <row r="291" spans="1:47" ht="15" customHeight="1">
      <c r="A291" s="11" t="s">
        <v>149</v>
      </c>
      <c r="B291" s="11">
        <v>2603</v>
      </c>
      <c r="C291" s="11"/>
      <c r="D291" s="49" t="s">
        <v>22</v>
      </c>
      <c r="E291" s="47" t="s">
        <v>15</v>
      </c>
      <c r="F291" s="47">
        <v>7</v>
      </c>
      <c r="G291" s="47" t="s">
        <v>15</v>
      </c>
      <c r="H291" s="47">
        <v>0</v>
      </c>
      <c r="I291" s="47">
        <v>0</v>
      </c>
      <c r="J291" s="47">
        <v>0</v>
      </c>
      <c r="K291" s="47" t="s">
        <v>41</v>
      </c>
      <c r="L291" s="48">
        <v>0</v>
      </c>
      <c r="M291" s="48"/>
      <c r="N291" s="50"/>
      <c r="O291" s="11" t="s">
        <v>10</v>
      </c>
      <c r="P291" s="11" t="s">
        <v>33</v>
      </c>
      <c r="Q291" s="11" t="s">
        <v>25</v>
      </c>
      <c r="R291" s="11" t="s">
        <v>30</v>
      </c>
      <c r="S291" s="59"/>
      <c r="T291" s="59"/>
      <c r="U291" s="11"/>
      <c r="V291" s="11"/>
      <c r="W291" s="45">
        <v>2</v>
      </c>
      <c r="X291" s="45">
        <v>1</v>
      </c>
      <c r="Y291" s="45">
        <v>3</v>
      </c>
      <c r="Z291" s="45"/>
      <c r="AA291" s="184" t="s">
        <v>52</v>
      </c>
      <c r="AB291" s="11" t="s">
        <v>335</v>
      </c>
      <c r="AC291" s="60">
        <f t="shared" si="28"/>
        <v>-0.5</v>
      </c>
      <c r="AD291" s="60">
        <f t="shared" si="29"/>
        <v>0</v>
      </c>
      <c r="AE291" s="61">
        <f t="shared" si="30"/>
        <v>-0.5</v>
      </c>
      <c r="AF291" s="61">
        <f>INDEX($BA$26:BF$44,MATCH(AE291,$AZ$26:$AZ$44,-1),MATCH(D291,$BA$25:$BF$25))</f>
        <v>0</v>
      </c>
      <c r="AG291" s="61">
        <v>1</v>
      </c>
      <c r="AH291" s="61">
        <v>1</v>
      </c>
      <c r="AI291" s="61">
        <v>1</v>
      </c>
      <c r="AJ291" s="61">
        <v>1</v>
      </c>
      <c r="AK291" s="61">
        <v>1</v>
      </c>
      <c r="AL291" s="61">
        <v>0.8</v>
      </c>
      <c r="AM291" s="61">
        <f t="shared" si="31"/>
        <v>44</v>
      </c>
      <c r="AN291" s="62">
        <f t="shared" si="32"/>
        <v>88</v>
      </c>
      <c r="AO291" s="62">
        <f t="shared" si="33"/>
        <v>0</v>
      </c>
      <c r="AP291" s="62">
        <f t="shared" si="34"/>
        <v>0</v>
      </c>
      <c r="AQ291" s="28"/>
      <c r="AR291" s="18"/>
      <c r="AS291" s="18"/>
      <c r="AT291" s="18"/>
      <c r="AU291" s="18"/>
    </row>
    <row r="292" spans="1:47" ht="15" customHeight="1">
      <c r="A292" s="58" t="s">
        <v>176</v>
      </c>
      <c r="B292" s="58">
        <v>3107</v>
      </c>
      <c r="C292" s="58"/>
      <c r="D292" s="63" t="s">
        <v>18</v>
      </c>
      <c r="E292" s="64">
        <v>8</v>
      </c>
      <c r="F292" s="64">
        <v>8</v>
      </c>
      <c r="G292" s="64">
        <v>6</v>
      </c>
      <c r="H292" s="64">
        <v>6</v>
      </c>
      <c r="I292" s="64" t="s">
        <v>16</v>
      </c>
      <c r="J292" s="64">
        <v>9</v>
      </c>
      <c r="K292" s="64" t="s">
        <v>41</v>
      </c>
      <c r="L292" s="65">
        <v>9</v>
      </c>
      <c r="M292" s="65"/>
      <c r="N292" s="66" t="s">
        <v>19</v>
      </c>
      <c r="O292" s="58" t="s">
        <v>20</v>
      </c>
      <c r="P292" s="58" t="s">
        <v>25</v>
      </c>
      <c r="Q292" s="58"/>
      <c r="R292" s="58"/>
      <c r="S292" s="70"/>
      <c r="T292" s="70"/>
      <c r="U292" s="58" t="s">
        <v>18</v>
      </c>
      <c r="V292" s="58"/>
      <c r="W292" s="67">
        <v>1</v>
      </c>
      <c r="X292" s="67">
        <v>0</v>
      </c>
      <c r="Y292" s="67">
        <v>4</v>
      </c>
      <c r="Z292" s="67"/>
      <c r="AA292" s="185" t="s">
        <v>52</v>
      </c>
      <c r="AB292" s="58" t="s">
        <v>335</v>
      </c>
      <c r="AC292" s="60">
        <f t="shared" si="28"/>
        <v>1</v>
      </c>
      <c r="AD292" s="60">
        <f t="shared" si="29"/>
        <v>3</v>
      </c>
      <c r="AE292" s="61">
        <f t="shared" si="30"/>
        <v>4</v>
      </c>
      <c r="AF292" s="61">
        <f>INDEX($BA$26:BF$44,MATCH(AE292,$AZ$26:$AZ$44,-1),MATCH(D292,$BA$25:$BF$25))</f>
        <v>0</v>
      </c>
      <c r="AG292" s="61">
        <v>1</v>
      </c>
      <c r="AH292" s="61">
        <v>1</v>
      </c>
      <c r="AI292" s="61">
        <v>1</v>
      </c>
      <c r="AJ292" s="61">
        <v>1</v>
      </c>
      <c r="AK292" s="61">
        <v>1</v>
      </c>
      <c r="AL292" s="61">
        <v>0.8</v>
      </c>
      <c r="AM292" s="68">
        <f t="shared" si="31"/>
        <v>2928</v>
      </c>
      <c r="AN292" s="69">
        <f t="shared" si="32"/>
        <v>2928000000</v>
      </c>
      <c r="AO292" s="69">
        <f t="shared" si="33"/>
        <v>12</v>
      </c>
      <c r="AP292" s="69">
        <f t="shared" si="34"/>
        <v>12</v>
      </c>
      <c r="AQ292" s="28"/>
      <c r="AR292" s="18"/>
      <c r="AS292" s="18"/>
      <c r="AT292" s="18"/>
      <c r="AU292" s="18"/>
    </row>
    <row r="293" spans="1:47" ht="15" customHeight="1">
      <c r="A293" s="11" t="s">
        <v>291</v>
      </c>
      <c r="B293" s="11">
        <v>2632</v>
      </c>
      <c r="C293" s="11"/>
      <c r="D293" s="49" t="s">
        <v>22</v>
      </c>
      <c r="E293" s="47">
        <v>4</v>
      </c>
      <c r="F293" s="47">
        <v>2</v>
      </c>
      <c r="G293" s="47">
        <v>5</v>
      </c>
      <c r="H293" s="47">
        <v>0</v>
      </c>
      <c r="I293" s="47">
        <v>0</v>
      </c>
      <c r="J293" s="47">
        <v>0</v>
      </c>
      <c r="K293" s="47" t="s">
        <v>41</v>
      </c>
      <c r="L293" s="48">
        <v>0</v>
      </c>
      <c r="M293" s="48"/>
      <c r="N293" s="50"/>
      <c r="O293" s="11" t="s">
        <v>10</v>
      </c>
      <c r="P293" s="11" t="s">
        <v>33</v>
      </c>
      <c r="Q293" s="11" t="s">
        <v>25</v>
      </c>
      <c r="R293" s="11"/>
      <c r="S293" s="11"/>
      <c r="T293" s="11"/>
      <c r="U293" s="11"/>
      <c r="V293" s="11"/>
      <c r="W293" s="45">
        <v>0</v>
      </c>
      <c r="X293" s="45">
        <v>0</v>
      </c>
      <c r="Y293" s="45">
        <v>4</v>
      </c>
      <c r="Z293" s="45"/>
      <c r="AA293" s="184" t="s">
        <v>10</v>
      </c>
      <c r="AB293" s="11" t="s">
        <v>351</v>
      </c>
      <c r="AC293" s="60">
        <f t="shared" si="28"/>
        <v>-0.5</v>
      </c>
      <c r="AD293" s="60">
        <f t="shared" si="29"/>
        <v>0</v>
      </c>
      <c r="AE293" s="61">
        <f t="shared" si="30"/>
        <v>-0.5</v>
      </c>
      <c r="AF293" s="61">
        <f>INDEX($BA$26:BF$44,MATCH(AE293,$AZ$26:$AZ$44,-1),MATCH(D293,$BA$25:$BF$25))</f>
        <v>0</v>
      </c>
      <c r="AG293" s="61">
        <v>1</v>
      </c>
      <c r="AH293" s="61">
        <v>1</v>
      </c>
      <c r="AI293" s="61">
        <v>1</v>
      </c>
      <c r="AJ293" s="61">
        <v>1</v>
      </c>
      <c r="AK293" s="61">
        <v>1</v>
      </c>
      <c r="AL293" s="61">
        <v>0.8</v>
      </c>
      <c r="AM293" s="61">
        <f t="shared" si="31"/>
        <v>44</v>
      </c>
      <c r="AN293" s="62">
        <f t="shared" si="32"/>
        <v>0</v>
      </c>
      <c r="AO293" s="62">
        <f t="shared" si="33"/>
        <v>0</v>
      </c>
      <c r="AP293" s="62">
        <f t="shared" si="34"/>
        <v>0</v>
      </c>
      <c r="AQ293" s="24"/>
      <c r="AR293" s="18"/>
      <c r="AS293" s="18"/>
      <c r="AT293" s="18"/>
      <c r="AU293" s="18"/>
    </row>
    <row r="294" spans="1:47" ht="15" customHeight="1">
      <c r="A294" s="11" t="s">
        <v>58</v>
      </c>
      <c r="B294" s="11">
        <v>108</v>
      </c>
      <c r="C294" s="11"/>
      <c r="D294" s="49" t="s">
        <v>22</v>
      </c>
      <c r="E294" s="47">
        <v>4</v>
      </c>
      <c r="F294" s="47">
        <v>1</v>
      </c>
      <c r="G294" s="47">
        <v>0</v>
      </c>
      <c r="H294" s="47">
        <v>0</v>
      </c>
      <c r="I294" s="47">
        <v>0</v>
      </c>
      <c r="J294" s="47">
        <v>0</v>
      </c>
      <c r="K294" s="47" t="s">
        <v>41</v>
      </c>
      <c r="L294" s="48">
        <v>0</v>
      </c>
      <c r="M294" s="48"/>
      <c r="N294" s="50"/>
      <c r="O294" s="11" t="s">
        <v>10</v>
      </c>
      <c r="P294" s="11" t="s">
        <v>33</v>
      </c>
      <c r="Q294" s="11" t="s">
        <v>25</v>
      </c>
      <c r="R294" s="11"/>
      <c r="S294" s="11"/>
      <c r="T294" s="11"/>
      <c r="U294" s="11"/>
      <c r="V294" s="11"/>
      <c r="W294" s="45">
        <v>0</v>
      </c>
      <c r="X294" s="45">
        <v>1</v>
      </c>
      <c r="Y294" s="45">
        <v>3</v>
      </c>
      <c r="Z294" s="45"/>
      <c r="AA294" s="184" t="s">
        <v>10</v>
      </c>
      <c r="AB294" s="11" t="s">
        <v>332</v>
      </c>
      <c r="AC294" s="60">
        <f t="shared" si="28"/>
        <v>-0.5</v>
      </c>
      <c r="AD294" s="60">
        <f t="shared" si="29"/>
        <v>0</v>
      </c>
      <c r="AE294" s="61">
        <f t="shared" si="30"/>
        <v>-0.5</v>
      </c>
      <c r="AF294" s="61">
        <f>INDEX($BA$26:BF$44,MATCH(AE294,$AZ$26:$AZ$44,-1),MATCH(D294,$BA$25:$BF$25))</f>
        <v>0</v>
      </c>
      <c r="AG294" s="61">
        <v>1</v>
      </c>
      <c r="AH294" s="61">
        <v>1</v>
      </c>
      <c r="AI294" s="61">
        <v>1</v>
      </c>
      <c r="AJ294" s="61">
        <v>1</v>
      </c>
      <c r="AK294" s="61">
        <v>0.8</v>
      </c>
      <c r="AL294" s="61">
        <v>0.8</v>
      </c>
      <c r="AM294" s="61">
        <f t="shared" si="31"/>
        <v>35.200000000000003</v>
      </c>
      <c r="AN294" s="62">
        <f t="shared" si="32"/>
        <v>0</v>
      </c>
      <c r="AO294" s="62">
        <f t="shared" si="33"/>
        <v>0</v>
      </c>
      <c r="AP294" s="62">
        <f t="shared" si="34"/>
        <v>0</v>
      </c>
      <c r="AQ294" s="31"/>
      <c r="AR294" s="19"/>
      <c r="AS294" s="19"/>
      <c r="AT294" s="19"/>
      <c r="AU294" s="19"/>
    </row>
    <row r="295" spans="1:47" ht="15" customHeight="1">
      <c r="A295" s="58" t="s">
        <v>57</v>
      </c>
      <c r="B295" s="58">
        <v>102</v>
      </c>
      <c r="C295" s="58"/>
      <c r="D295" s="63" t="s">
        <v>22</v>
      </c>
      <c r="E295" s="64">
        <v>7</v>
      </c>
      <c r="F295" s="64">
        <v>6</v>
      </c>
      <c r="G295" s="64">
        <v>7</v>
      </c>
      <c r="H295" s="64">
        <v>0</v>
      </c>
      <c r="I295" s="64">
        <v>0</v>
      </c>
      <c r="J295" s="64">
        <v>0</v>
      </c>
      <c r="K295" s="64" t="s">
        <v>41</v>
      </c>
      <c r="L295" s="65">
        <v>0</v>
      </c>
      <c r="M295" s="65"/>
      <c r="N295" s="66"/>
      <c r="O295" s="58" t="s">
        <v>10</v>
      </c>
      <c r="P295" s="58" t="s">
        <v>33</v>
      </c>
      <c r="Q295" s="58" t="s">
        <v>25</v>
      </c>
      <c r="R295" s="58"/>
      <c r="S295" s="58"/>
      <c r="T295" s="58"/>
      <c r="U295" s="58"/>
      <c r="V295" s="58"/>
      <c r="W295" s="67">
        <v>0</v>
      </c>
      <c r="X295" s="67">
        <v>0</v>
      </c>
      <c r="Y295" s="67">
        <v>3</v>
      </c>
      <c r="Z295" s="67"/>
      <c r="AA295" s="185" t="s">
        <v>10</v>
      </c>
      <c r="AB295" s="58" t="s">
        <v>332</v>
      </c>
      <c r="AC295" s="60">
        <f t="shared" si="28"/>
        <v>-0.5</v>
      </c>
      <c r="AD295" s="60">
        <f t="shared" si="29"/>
        <v>0</v>
      </c>
      <c r="AE295" s="61">
        <f t="shared" si="30"/>
        <v>-0.5</v>
      </c>
      <c r="AF295" s="61">
        <f>INDEX($BA$26:BF$44,MATCH(AE295,$AZ$26:$AZ$44,-1),MATCH(D295,$BA$25:$BF$25))</f>
        <v>0</v>
      </c>
      <c r="AG295" s="61">
        <v>1</v>
      </c>
      <c r="AH295" s="61">
        <v>1</v>
      </c>
      <c r="AI295" s="61">
        <v>1</v>
      </c>
      <c r="AJ295" s="61">
        <v>0.8</v>
      </c>
      <c r="AK295" s="61">
        <v>1</v>
      </c>
      <c r="AL295" s="61">
        <v>0.8</v>
      </c>
      <c r="AM295" s="68">
        <f t="shared" si="31"/>
        <v>35.200000000000003</v>
      </c>
      <c r="AN295" s="69">
        <f t="shared" si="32"/>
        <v>0</v>
      </c>
      <c r="AO295" s="69">
        <f t="shared" si="33"/>
        <v>0</v>
      </c>
      <c r="AP295" s="69">
        <f t="shared" si="34"/>
        <v>0</v>
      </c>
      <c r="AR295" s="18"/>
      <c r="AS295" s="18"/>
      <c r="AT295" s="18"/>
      <c r="AU295" s="18"/>
    </row>
    <row r="296" spans="1:47" ht="15" customHeight="1">
      <c r="A296" s="11" t="s">
        <v>159</v>
      </c>
      <c r="B296" s="11">
        <v>2803</v>
      </c>
      <c r="C296" s="11"/>
      <c r="D296" s="49" t="s">
        <v>22</v>
      </c>
      <c r="E296" s="47">
        <v>8</v>
      </c>
      <c r="F296" s="47">
        <v>9</v>
      </c>
      <c r="G296" s="47" t="s">
        <v>15</v>
      </c>
      <c r="H296" s="47">
        <v>0</v>
      </c>
      <c r="I296" s="47">
        <v>0</v>
      </c>
      <c r="J296" s="47">
        <v>0</v>
      </c>
      <c r="K296" s="47" t="s">
        <v>41</v>
      </c>
      <c r="L296" s="48">
        <v>0</v>
      </c>
      <c r="M296" s="48"/>
      <c r="N296" s="50"/>
      <c r="O296" s="11" t="s">
        <v>10</v>
      </c>
      <c r="P296" s="11" t="s">
        <v>33</v>
      </c>
      <c r="Q296" s="11" t="s">
        <v>25</v>
      </c>
      <c r="R296" s="11" t="s">
        <v>30</v>
      </c>
      <c r="S296" s="11"/>
      <c r="T296" s="11"/>
      <c r="U296" s="11"/>
      <c r="V296" s="11"/>
      <c r="W296" s="45">
        <v>0</v>
      </c>
      <c r="X296" s="45">
        <v>0</v>
      </c>
      <c r="Y296" s="45">
        <v>4</v>
      </c>
      <c r="Z296" s="45"/>
      <c r="AA296" s="184" t="s">
        <v>10</v>
      </c>
      <c r="AB296" s="11" t="s">
        <v>335</v>
      </c>
      <c r="AC296" s="60">
        <f t="shared" si="28"/>
        <v>-0.5</v>
      </c>
      <c r="AD296" s="60">
        <f t="shared" si="29"/>
        <v>0</v>
      </c>
      <c r="AE296" s="61">
        <f t="shared" si="30"/>
        <v>-0.5</v>
      </c>
      <c r="AF296" s="61">
        <f>INDEX($BA$26:BF$44,MATCH(AE296,$AZ$26:$AZ$44,-1),MATCH(D296,$BA$25:$BF$25))</f>
        <v>0</v>
      </c>
      <c r="AG296" s="61">
        <v>1</v>
      </c>
      <c r="AH296" s="61">
        <v>1</v>
      </c>
      <c r="AI296" s="61">
        <v>1</v>
      </c>
      <c r="AJ296" s="61">
        <v>1</v>
      </c>
      <c r="AK296" s="61">
        <v>1</v>
      </c>
      <c r="AL296" s="61">
        <v>0.8</v>
      </c>
      <c r="AM296" s="61">
        <f t="shared" si="31"/>
        <v>44</v>
      </c>
      <c r="AN296" s="62">
        <f t="shared" si="32"/>
        <v>0</v>
      </c>
      <c r="AO296" s="62">
        <f t="shared" si="33"/>
        <v>0</v>
      </c>
      <c r="AP296" s="62">
        <f t="shared" si="34"/>
        <v>0</v>
      </c>
      <c r="AQ296" s="31"/>
    </row>
    <row r="297" spans="1:47" ht="15" customHeight="1">
      <c r="A297" s="11" t="s">
        <v>175</v>
      </c>
      <c r="B297" s="11">
        <v>3106</v>
      </c>
      <c r="C297" s="11"/>
      <c r="D297" s="49" t="s">
        <v>22</v>
      </c>
      <c r="E297" s="47">
        <v>8</v>
      </c>
      <c r="F297" s="47" t="s">
        <v>15</v>
      </c>
      <c r="G297" s="47">
        <v>4</v>
      </c>
      <c r="H297" s="47">
        <v>0</v>
      </c>
      <c r="I297" s="47">
        <v>0</v>
      </c>
      <c r="J297" s="47">
        <v>0</v>
      </c>
      <c r="K297" s="47" t="s">
        <v>41</v>
      </c>
      <c r="L297" s="48">
        <v>0</v>
      </c>
      <c r="M297" s="48"/>
      <c r="N297" s="50"/>
      <c r="O297" s="11" t="s">
        <v>10</v>
      </c>
      <c r="P297" s="11" t="s">
        <v>21</v>
      </c>
      <c r="Q297" s="11" t="s">
        <v>33</v>
      </c>
      <c r="R297" s="11" t="s">
        <v>25</v>
      </c>
      <c r="S297" s="11"/>
      <c r="T297" s="11"/>
      <c r="U297" s="11"/>
      <c r="V297" s="11"/>
      <c r="W297" s="45">
        <v>0</v>
      </c>
      <c r="X297" s="45">
        <v>0</v>
      </c>
      <c r="Y297" s="45">
        <v>3</v>
      </c>
      <c r="Z297" s="45"/>
      <c r="AA297" s="184" t="s">
        <v>10</v>
      </c>
      <c r="AB297" s="11" t="s">
        <v>335</v>
      </c>
      <c r="AC297" s="60">
        <f t="shared" si="28"/>
        <v>-0.5</v>
      </c>
      <c r="AD297" s="60">
        <f t="shared" si="29"/>
        <v>0</v>
      </c>
      <c r="AE297" s="61">
        <f t="shared" si="30"/>
        <v>-0.5</v>
      </c>
      <c r="AF297" s="61">
        <f>INDEX($BA$26:BF$44,MATCH(AE297,$AZ$26:$AZ$44,-1),MATCH(D297,$BA$25:$BF$25))</f>
        <v>0</v>
      </c>
      <c r="AG297" s="61">
        <v>1</v>
      </c>
      <c r="AH297" s="61">
        <v>1</v>
      </c>
      <c r="AI297" s="61">
        <v>1</v>
      </c>
      <c r="AJ297" s="61">
        <v>1</v>
      </c>
      <c r="AK297" s="61">
        <v>1</v>
      </c>
      <c r="AL297" s="61">
        <v>0.8</v>
      </c>
      <c r="AM297" s="61">
        <f t="shared" si="31"/>
        <v>44</v>
      </c>
      <c r="AN297" s="62">
        <f t="shared" si="32"/>
        <v>0</v>
      </c>
      <c r="AO297" s="62">
        <f t="shared" si="33"/>
        <v>0</v>
      </c>
      <c r="AP297" s="62">
        <f t="shared" si="34"/>
        <v>0</v>
      </c>
      <c r="AQ297" s="31"/>
      <c r="AR297" s="18"/>
      <c r="AS297" s="18"/>
      <c r="AT297" s="18"/>
      <c r="AU297" s="18"/>
    </row>
    <row r="298" spans="1:47" ht="15" customHeight="1">
      <c r="A298" s="11" t="s">
        <v>71</v>
      </c>
      <c r="B298" s="11">
        <v>409</v>
      </c>
      <c r="C298" s="11"/>
      <c r="D298" s="49" t="s">
        <v>14</v>
      </c>
      <c r="E298" s="47">
        <v>7</v>
      </c>
      <c r="F298" s="47">
        <v>7</v>
      </c>
      <c r="G298" s="47">
        <v>8</v>
      </c>
      <c r="H298" s="47">
        <v>4</v>
      </c>
      <c r="I298" s="47">
        <v>6</v>
      </c>
      <c r="J298" s="47">
        <v>7</v>
      </c>
      <c r="K298" s="47" t="s">
        <v>41</v>
      </c>
      <c r="L298" s="48">
        <v>9</v>
      </c>
      <c r="M298" s="48"/>
      <c r="N298" s="50"/>
      <c r="O298" s="11" t="s">
        <v>33</v>
      </c>
      <c r="P298" s="11" t="s">
        <v>25</v>
      </c>
      <c r="Q298" s="11"/>
      <c r="R298" s="11"/>
      <c r="S298" s="59"/>
      <c r="T298" s="59"/>
      <c r="U298" s="11"/>
      <c r="V298" s="11"/>
      <c r="W298" s="45">
        <v>4</v>
      </c>
      <c r="X298" s="45">
        <v>2</v>
      </c>
      <c r="Y298" s="45">
        <v>2</v>
      </c>
      <c r="Z298" s="45"/>
      <c r="AA298" s="184" t="s">
        <v>52</v>
      </c>
      <c r="AB298" s="11" t="s">
        <v>332</v>
      </c>
      <c r="AC298" s="60">
        <f t="shared" si="28"/>
        <v>1</v>
      </c>
      <c r="AD298" s="60">
        <f t="shared" si="29"/>
        <v>2</v>
      </c>
      <c r="AE298" s="61">
        <f t="shared" si="30"/>
        <v>3</v>
      </c>
      <c r="AF298" s="61">
        <f>INDEX($BA$26:BF$44,MATCH(AE298,$AZ$26:$AZ$44,-1),MATCH(D298,$BA$25:$BF$25))</f>
        <v>0</v>
      </c>
      <c r="AG298" s="61">
        <v>1.6</v>
      </c>
      <c r="AH298" s="61">
        <v>1</v>
      </c>
      <c r="AI298" s="61">
        <v>1.2</v>
      </c>
      <c r="AJ298" s="61">
        <v>1</v>
      </c>
      <c r="AK298" s="61">
        <v>1</v>
      </c>
      <c r="AL298" s="61">
        <v>0.8</v>
      </c>
      <c r="AM298" s="61">
        <f t="shared" si="31"/>
        <v>5621.76</v>
      </c>
      <c r="AN298" s="62">
        <f t="shared" si="32"/>
        <v>224870400</v>
      </c>
      <c r="AO298" s="62">
        <f t="shared" si="33"/>
        <v>0</v>
      </c>
      <c r="AP298" s="62">
        <f t="shared" si="34"/>
        <v>0</v>
      </c>
      <c r="AR298" s="23"/>
      <c r="AS298" s="18"/>
      <c r="AT298" s="18"/>
      <c r="AU298" s="18"/>
    </row>
    <row r="299" spans="1:47" ht="15" customHeight="1">
      <c r="A299" s="11" t="s">
        <v>138</v>
      </c>
      <c r="B299" s="11">
        <v>2301</v>
      </c>
      <c r="C299" s="11"/>
      <c r="D299" s="49" t="s">
        <v>22</v>
      </c>
      <c r="E299" s="47">
        <v>5</v>
      </c>
      <c r="F299" s="47" t="s">
        <v>15</v>
      </c>
      <c r="G299" s="47">
        <v>0</v>
      </c>
      <c r="H299" s="47">
        <v>0</v>
      </c>
      <c r="I299" s="47">
        <v>0</v>
      </c>
      <c r="J299" s="47">
        <v>0</v>
      </c>
      <c r="K299" s="47" t="s">
        <v>41</v>
      </c>
      <c r="L299" s="48">
        <v>0</v>
      </c>
      <c r="M299" s="48"/>
      <c r="N299" s="50"/>
      <c r="O299" s="11" t="s">
        <v>10</v>
      </c>
      <c r="P299" s="11" t="s">
        <v>35</v>
      </c>
      <c r="Q299" s="11" t="s">
        <v>33</v>
      </c>
      <c r="R299" s="11" t="s">
        <v>25</v>
      </c>
      <c r="S299" s="11"/>
      <c r="T299" s="11"/>
      <c r="U299" s="11"/>
      <c r="V299" s="11"/>
      <c r="W299" s="45">
        <v>0</v>
      </c>
      <c r="X299" s="45">
        <v>1</v>
      </c>
      <c r="Y299" s="45">
        <v>3</v>
      </c>
      <c r="Z299" s="45"/>
      <c r="AA299" s="184" t="s">
        <v>10</v>
      </c>
      <c r="AB299" s="11" t="s">
        <v>350</v>
      </c>
      <c r="AC299" s="60">
        <f t="shared" si="28"/>
        <v>-0.5</v>
      </c>
      <c r="AD299" s="60">
        <f t="shared" si="29"/>
        <v>0</v>
      </c>
      <c r="AE299" s="61">
        <f t="shared" si="30"/>
        <v>-0.5</v>
      </c>
      <c r="AF299" s="61">
        <f>INDEX($BA$26:BF$44,MATCH(AE299,$AZ$26:$AZ$44,-1),MATCH(D299,$BA$25:$BF$25))</f>
        <v>0</v>
      </c>
      <c r="AG299" s="61">
        <v>1</v>
      </c>
      <c r="AH299" s="61">
        <v>1</v>
      </c>
      <c r="AI299" s="61">
        <v>1</v>
      </c>
      <c r="AJ299" s="61">
        <v>1</v>
      </c>
      <c r="AK299" s="61">
        <v>1</v>
      </c>
      <c r="AL299" s="61">
        <v>0.8</v>
      </c>
      <c r="AM299" s="61">
        <f t="shared" si="31"/>
        <v>44</v>
      </c>
      <c r="AN299" s="62">
        <f t="shared" si="32"/>
        <v>0</v>
      </c>
      <c r="AO299" s="62">
        <f t="shared" si="33"/>
        <v>0</v>
      </c>
      <c r="AP299" s="62">
        <f t="shared" si="34"/>
        <v>0</v>
      </c>
      <c r="AQ299" s="31"/>
      <c r="AR299" s="23"/>
      <c r="AS299" s="18"/>
      <c r="AT299" s="18"/>
      <c r="AU299" s="18"/>
    </row>
    <row r="300" spans="1:47" ht="15" customHeight="1">
      <c r="A300" s="11" t="s">
        <v>306</v>
      </c>
      <c r="B300" s="11">
        <v>2818</v>
      </c>
      <c r="C300" s="11"/>
      <c r="D300" s="49" t="s">
        <v>16</v>
      </c>
      <c r="E300" s="47">
        <v>2</v>
      </c>
      <c r="F300" s="47">
        <v>0</v>
      </c>
      <c r="G300" s="47">
        <v>0</v>
      </c>
      <c r="H300" s="47">
        <v>2</v>
      </c>
      <c r="I300" s="47">
        <v>2</v>
      </c>
      <c r="J300" s="47">
        <v>5</v>
      </c>
      <c r="K300" s="47" t="s">
        <v>41</v>
      </c>
      <c r="L300" s="48">
        <v>9</v>
      </c>
      <c r="M300" s="48"/>
      <c r="N300" s="50"/>
      <c r="O300" s="11" t="s">
        <v>33</v>
      </c>
      <c r="P300" s="11" t="s">
        <v>25</v>
      </c>
      <c r="Q300" s="11" t="s">
        <v>34</v>
      </c>
      <c r="R300" s="11"/>
      <c r="S300" s="11"/>
      <c r="T300" s="11"/>
      <c r="U300" s="11"/>
      <c r="V300" s="11"/>
      <c r="W300" s="45">
        <v>2</v>
      </c>
      <c r="X300" s="45">
        <v>0</v>
      </c>
      <c r="Y300" s="45">
        <v>4</v>
      </c>
      <c r="Z300" s="45"/>
      <c r="AA300" s="184" t="s">
        <v>367</v>
      </c>
      <c r="AB300" s="11" t="s">
        <v>343</v>
      </c>
      <c r="AC300" s="60">
        <f t="shared" si="28"/>
        <v>1</v>
      </c>
      <c r="AD300" s="60">
        <f t="shared" si="29"/>
        <v>1</v>
      </c>
      <c r="AE300" s="61">
        <f t="shared" si="30"/>
        <v>2</v>
      </c>
      <c r="AF300" s="61">
        <f>INDEX($BA$26:BF$44,MATCH(AE300,$AZ$26:$AZ$44,-1),MATCH(D300,$BA$25:$BF$25))</f>
        <v>0</v>
      </c>
      <c r="AG300" s="61">
        <v>1</v>
      </c>
      <c r="AH300" s="61">
        <v>1</v>
      </c>
      <c r="AI300" s="61">
        <v>1</v>
      </c>
      <c r="AJ300" s="61">
        <v>1</v>
      </c>
      <c r="AK300" s="61">
        <v>0.8</v>
      </c>
      <c r="AL300" s="61">
        <v>0.8</v>
      </c>
      <c r="AM300" s="61">
        <f t="shared" si="31"/>
        <v>2342.4</v>
      </c>
      <c r="AN300" s="62">
        <f t="shared" si="32"/>
        <v>468480</v>
      </c>
      <c r="AO300" s="62">
        <f t="shared" si="33"/>
        <v>0</v>
      </c>
      <c r="AP300" s="62">
        <f t="shared" si="34"/>
        <v>0</v>
      </c>
      <c r="AQ300" s="26"/>
      <c r="AR300" s="18"/>
      <c r="AS300" s="18"/>
      <c r="AT300" s="18"/>
      <c r="AU300" s="18"/>
    </row>
    <row r="301" spans="1:47" ht="15" customHeight="1">
      <c r="A301" s="11" t="s">
        <v>177</v>
      </c>
      <c r="B301" s="11">
        <v>3110</v>
      </c>
      <c r="C301" s="11"/>
      <c r="D301" s="49" t="s">
        <v>22</v>
      </c>
      <c r="E301" s="47">
        <v>9</v>
      </c>
      <c r="F301" s="47" t="s">
        <v>15</v>
      </c>
      <c r="G301" s="47">
        <v>8</v>
      </c>
      <c r="H301" s="47">
        <v>0</v>
      </c>
      <c r="I301" s="47">
        <v>0</v>
      </c>
      <c r="J301" s="47">
        <v>0</v>
      </c>
      <c r="K301" s="47" t="s">
        <v>41</v>
      </c>
      <c r="L301" s="48">
        <v>0</v>
      </c>
      <c r="M301" s="48"/>
      <c r="N301" s="50"/>
      <c r="O301" s="11" t="s">
        <v>10</v>
      </c>
      <c r="P301" s="11" t="s">
        <v>21</v>
      </c>
      <c r="Q301" s="11" t="s">
        <v>33</v>
      </c>
      <c r="R301" s="11" t="s">
        <v>25</v>
      </c>
      <c r="S301" s="11"/>
      <c r="T301" s="11"/>
      <c r="U301" s="11"/>
      <c r="V301" s="11"/>
      <c r="W301" s="45">
        <v>0</v>
      </c>
      <c r="X301" s="45">
        <v>1</v>
      </c>
      <c r="Y301" s="45">
        <v>2</v>
      </c>
      <c r="Z301" s="45"/>
      <c r="AA301" s="184" t="s">
        <v>10</v>
      </c>
      <c r="AB301" s="11" t="s">
        <v>335</v>
      </c>
      <c r="AC301" s="60">
        <f t="shared" si="28"/>
        <v>-0.5</v>
      </c>
      <c r="AD301" s="60">
        <f t="shared" si="29"/>
        <v>0</v>
      </c>
      <c r="AE301" s="61">
        <f t="shared" si="30"/>
        <v>-0.5</v>
      </c>
      <c r="AF301" s="61">
        <f>INDEX($BA$26:BF$44,MATCH(AE301,$AZ$26:$AZ$44,-1),MATCH(D301,$BA$25:$BF$25))</f>
        <v>0</v>
      </c>
      <c r="AG301" s="61">
        <v>1</v>
      </c>
      <c r="AH301" s="61">
        <v>1</v>
      </c>
      <c r="AI301" s="61">
        <v>1</v>
      </c>
      <c r="AJ301" s="61">
        <v>1</v>
      </c>
      <c r="AK301" s="61">
        <v>0.8</v>
      </c>
      <c r="AL301" s="61">
        <v>0.8</v>
      </c>
      <c r="AM301" s="61">
        <f t="shared" si="31"/>
        <v>35.200000000000003</v>
      </c>
      <c r="AN301" s="62">
        <f t="shared" si="32"/>
        <v>0</v>
      </c>
      <c r="AO301" s="62">
        <f t="shared" si="33"/>
        <v>0</v>
      </c>
      <c r="AP301" s="62">
        <f t="shared" si="34"/>
        <v>0</v>
      </c>
      <c r="AQ301" s="31"/>
      <c r="AR301" s="18"/>
      <c r="AS301" s="18"/>
      <c r="AT301" s="18"/>
      <c r="AU301" s="18"/>
    </row>
    <row r="302" spans="1:47" ht="15" customHeight="1">
      <c r="A302" s="11" t="s">
        <v>61</v>
      </c>
      <c r="B302" s="11">
        <v>202</v>
      </c>
      <c r="C302" s="11"/>
      <c r="D302" s="49" t="s">
        <v>22</v>
      </c>
      <c r="E302" s="47" t="s">
        <v>23</v>
      </c>
      <c r="F302" s="47">
        <v>0</v>
      </c>
      <c r="G302" s="47">
        <v>0</v>
      </c>
      <c r="H302" s="47">
        <v>0</v>
      </c>
      <c r="I302" s="47">
        <v>0</v>
      </c>
      <c r="J302" s="47">
        <v>0</v>
      </c>
      <c r="K302" s="47" t="s">
        <v>41</v>
      </c>
      <c r="L302" s="48">
        <v>0</v>
      </c>
      <c r="M302" s="48"/>
      <c r="N302" s="50"/>
      <c r="O302" s="11" t="s">
        <v>10</v>
      </c>
      <c r="P302" s="11" t="s">
        <v>33</v>
      </c>
      <c r="Q302" s="11" t="s">
        <v>25</v>
      </c>
      <c r="R302" s="11" t="s">
        <v>34</v>
      </c>
      <c r="S302" s="11"/>
      <c r="T302" s="11"/>
      <c r="U302" s="11"/>
      <c r="V302" s="11"/>
      <c r="W302" s="45">
        <v>0</v>
      </c>
      <c r="X302" s="45">
        <v>1</v>
      </c>
      <c r="Y302" s="45">
        <v>1</v>
      </c>
      <c r="Z302" s="45"/>
      <c r="AA302" s="184" t="s">
        <v>10</v>
      </c>
      <c r="AB302" s="11" t="s">
        <v>332</v>
      </c>
      <c r="AC302" s="60">
        <f t="shared" si="28"/>
        <v>-0.5</v>
      </c>
      <c r="AD302" s="60">
        <f t="shared" si="29"/>
        <v>0</v>
      </c>
      <c r="AE302" s="61">
        <f t="shared" si="30"/>
        <v>-0.5</v>
      </c>
      <c r="AF302" s="61">
        <f>INDEX($BA$26:BF$44,MATCH(AE302,$AZ$26:$AZ$44,-1),MATCH(D302,$BA$25:$BF$25))</f>
        <v>0</v>
      </c>
      <c r="AG302" s="61">
        <v>1</v>
      </c>
      <c r="AH302" s="61">
        <v>1</v>
      </c>
      <c r="AI302" s="61">
        <v>1</v>
      </c>
      <c r="AJ302" s="61">
        <v>1</v>
      </c>
      <c r="AK302" s="61">
        <v>0.8</v>
      </c>
      <c r="AL302" s="61">
        <v>0.8</v>
      </c>
      <c r="AM302" s="61">
        <f t="shared" si="31"/>
        <v>35.200000000000003</v>
      </c>
      <c r="AN302" s="62">
        <f t="shared" si="32"/>
        <v>0</v>
      </c>
      <c r="AO302" s="62">
        <f t="shared" si="33"/>
        <v>0</v>
      </c>
      <c r="AP302" s="62">
        <f t="shared" si="34"/>
        <v>0</v>
      </c>
      <c r="AR302" s="19"/>
      <c r="AS302" s="19"/>
      <c r="AT302" s="19"/>
      <c r="AU302" s="19"/>
    </row>
    <row r="303" spans="1:47" ht="15" customHeight="1">
      <c r="A303" s="58" t="s">
        <v>143</v>
      </c>
      <c r="B303" s="58">
        <v>2408</v>
      </c>
      <c r="C303" s="58"/>
      <c r="D303" s="63" t="s">
        <v>15</v>
      </c>
      <c r="E303" s="64">
        <v>3</v>
      </c>
      <c r="F303" s="64">
        <v>8</v>
      </c>
      <c r="G303" s="64">
        <v>2</v>
      </c>
      <c r="H303" s="64">
        <v>7</v>
      </c>
      <c r="I303" s="64">
        <v>7</v>
      </c>
      <c r="J303" s="64">
        <v>7</v>
      </c>
      <c r="K303" s="64" t="s">
        <v>41</v>
      </c>
      <c r="L303" s="65" t="s">
        <v>15</v>
      </c>
      <c r="M303" s="65"/>
      <c r="N303" s="66" t="s">
        <v>19</v>
      </c>
      <c r="O303" s="58" t="s">
        <v>28</v>
      </c>
      <c r="P303" s="58"/>
      <c r="Q303" s="58"/>
      <c r="R303" s="58"/>
      <c r="S303" s="70"/>
      <c r="T303" s="70"/>
      <c r="U303" s="58" t="s">
        <v>18</v>
      </c>
      <c r="V303" s="58"/>
      <c r="W303" s="67">
        <v>2</v>
      </c>
      <c r="X303" s="67">
        <v>1</v>
      </c>
      <c r="Y303" s="67">
        <v>0</v>
      </c>
      <c r="Z303" s="67"/>
      <c r="AA303" s="185" t="s">
        <v>52</v>
      </c>
      <c r="AB303" s="58" t="s">
        <v>334</v>
      </c>
      <c r="AC303" s="60">
        <f t="shared" si="28"/>
        <v>1</v>
      </c>
      <c r="AD303" s="60">
        <f t="shared" si="29"/>
        <v>3.5</v>
      </c>
      <c r="AE303" s="61">
        <f t="shared" si="30"/>
        <v>4.5</v>
      </c>
      <c r="AF303" s="61">
        <f>INDEX($BA$26:BF$44,MATCH(AE303,$AZ$26:$AZ$44,-1),MATCH(D303,$BA$25:$BF$25))</f>
        <v>0.5</v>
      </c>
      <c r="AG303" s="61">
        <v>1</v>
      </c>
      <c r="AH303" s="61">
        <v>1</v>
      </c>
      <c r="AI303" s="61">
        <v>1</v>
      </c>
      <c r="AJ303" s="61">
        <v>1</v>
      </c>
      <c r="AK303" s="61">
        <v>1</v>
      </c>
      <c r="AL303" s="61">
        <v>0.8</v>
      </c>
      <c r="AM303" s="68">
        <f t="shared" si="31"/>
        <v>4688</v>
      </c>
      <c r="AN303" s="69">
        <f t="shared" si="32"/>
        <v>93760000000</v>
      </c>
      <c r="AO303" s="69">
        <f t="shared" si="33"/>
        <v>100</v>
      </c>
      <c r="AP303" s="69">
        <f t="shared" si="34"/>
        <v>200</v>
      </c>
      <c r="AQ303" s="31"/>
      <c r="AR303" s="18"/>
      <c r="AS303" s="18"/>
      <c r="AT303" s="18"/>
      <c r="AU303" s="18"/>
    </row>
    <row r="304" spans="1:47" ht="15" customHeight="1">
      <c r="A304" s="11" t="s">
        <v>281</v>
      </c>
      <c r="B304" s="11">
        <v>2419</v>
      </c>
      <c r="C304" s="11"/>
      <c r="D304" s="49" t="s">
        <v>16</v>
      </c>
      <c r="E304" s="47">
        <v>6</v>
      </c>
      <c r="F304" s="47">
        <v>3</v>
      </c>
      <c r="G304" s="47">
        <v>8</v>
      </c>
      <c r="H304" s="47">
        <v>3</v>
      </c>
      <c r="I304" s="47">
        <v>6</v>
      </c>
      <c r="J304" s="47">
        <v>5</v>
      </c>
      <c r="K304" s="47" t="s">
        <v>41</v>
      </c>
      <c r="L304" s="48">
        <v>9</v>
      </c>
      <c r="M304" s="48"/>
      <c r="N304" s="50" t="s">
        <v>23</v>
      </c>
      <c r="O304" s="11" t="s">
        <v>33</v>
      </c>
      <c r="P304" s="11" t="s">
        <v>25</v>
      </c>
      <c r="Q304" s="11"/>
      <c r="R304" s="11"/>
      <c r="S304" s="59"/>
      <c r="T304" s="59"/>
      <c r="U304" s="11"/>
      <c r="V304" s="11"/>
      <c r="W304" s="45">
        <v>6</v>
      </c>
      <c r="X304" s="45">
        <v>0</v>
      </c>
      <c r="Y304" s="45">
        <v>5</v>
      </c>
      <c r="Z304" s="45"/>
      <c r="AA304" s="184" t="s">
        <v>55</v>
      </c>
      <c r="AB304" s="11" t="s">
        <v>342</v>
      </c>
      <c r="AC304" s="60">
        <f t="shared" si="28"/>
        <v>1</v>
      </c>
      <c r="AD304" s="60">
        <f t="shared" si="29"/>
        <v>1.5</v>
      </c>
      <c r="AE304" s="61">
        <f t="shared" si="30"/>
        <v>2.5</v>
      </c>
      <c r="AF304" s="61">
        <f>INDEX($BA$26:BF$44,MATCH(AE304,$AZ$26:$AZ$44,-1),MATCH(D304,$BA$25:$BF$25))</f>
        <v>0</v>
      </c>
      <c r="AG304" s="61">
        <v>1</v>
      </c>
      <c r="AH304" s="61">
        <v>1</v>
      </c>
      <c r="AI304" s="61">
        <v>1</v>
      </c>
      <c r="AJ304" s="61">
        <v>1</v>
      </c>
      <c r="AK304" s="61">
        <v>1</v>
      </c>
      <c r="AL304" s="61">
        <v>0.8</v>
      </c>
      <c r="AM304" s="61">
        <f t="shared" si="31"/>
        <v>2928</v>
      </c>
      <c r="AN304" s="62">
        <f t="shared" si="32"/>
        <v>17568000</v>
      </c>
      <c r="AO304" s="62">
        <f t="shared" si="33"/>
        <v>0</v>
      </c>
      <c r="AP304" s="62">
        <f t="shared" si="34"/>
        <v>0</v>
      </c>
      <c r="AQ304" s="31"/>
      <c r="AR304" s="18"/>
      <c r="AS304" s="18"/>
      <c r="AT304" s="18"/>
      <c r="AU304" s="18"/>
    </row>
    <row r="305" spans="1:47" ht="15" customHeight="1">
      <c r="A305" s="11" t="s">
        <v>329</v>
      </c>
      <c r="B305" s="11">
        <v>3236</v>
      </c>
      <c r="C305" s="11"/>
      <c r="D305" s="49" t="s">
        <v>22</v>
      </c>
      <c r="E305" s="47">
        <v>6</v>
      </c>
      <c r="F305" s="47">
        <v>3</v>
      </c>
      <c r="G305" s="47">
        <v>5</v>
      </c>
      <c r="H305" s="47">
        <v>0</v>
      </c>
      <c r="I305" s="47">
        <v>0</v>
      </c>
      <c r="J305" s="47">
        <v>0</v>
      </c>
      <c r="K305" s="47" t="s">
        <v>41</v>
      </c>
      <c r="L305" s="48">
        <v>0</v>
      </c>
      <c r="M305" s="48"/>
      <c r="N305" s="50"/>
      <c r="O305" s="11" t="s">
        <v>10</v>
      </c>
      <c r="P305" s="11" t="s">
        <v>33</v>
      </c>
      <c r="Q305" s="11" t="s">
        <v>25</v>
      </c>
      <c r="R305" s="11"/>
      <c r="S305" s="11"/>
      <c r="T305" s="11"/>
      <c r="U305" s="11"/>
      <c r="V305" s="11"/>
      <c r="W305" s="45">
        <v>0</v>
      </c>
      <c r="X305" s="45">
        <v>2</v>
      </c>
      <c r="Y305" s="45">
        <v>3</v>
      </c>
      <c r="Z305" s="45"/>
      <c r="AA305" s="184" t="s">
        <v>10</v>
      </c>
      <c r="AB305" s="11" t="s">
        <v>351</v>
      </c>
      <c r="AC305" s="60">
        <f t="shared" si="28"/>
        <v>-0.5</v>
      </c>
      <c r="AD305" s="60">
        <f t="shared" si="29"/>
        <v>0</v>
      </c>
      <c r="AE305" s="61">
        <f t="shared" si="30"/>
        <v>-0.5</v>
      </c>
      <c r="AF305" s="61">
        <f>INDEX($BA$26:BF$44,MATCH(AE305,$AZ$26:$AZ$44,-1),MATCH(D305,$BA$25:$BF$25))</f>
        <v>0</v>
      </c>
      <c r="AG305" s="61">
        <v>1</v>
      </c>
      <c r="AH305" s="61">
        <v>1</v>
      </c>
      <c r="AI305" s="61">
        <v>1</v>
      </c>
      <c r="AJ305" s="61">
        <v>1</v>
      </c>
      <c r="AK305" s="61">
        <v>1</v>
      </c>
      <c r="AL305" s="61">
        <v>0.8</v>
      </c>
      <c r="AM305" s="61">
        <f t="shared" si="31"/>
        <v>44</v>
      </c>
      <c r="AN305" s="62">
        <f t="shared" si="32"/>
        <v>0</v>
      </c>
      <c r="AO305" s="62">
        <f t="shared" si="33"/>
        <v>0</v>
      </c>
      <c r="AP305" s="62">
        <f t="shared" si="34"/>
        <v>0</v>
      </c>
      <c r="AQ305" s="31"/>
      <c r="AR305" s="18"/>
      <c r="AS305" s="18"/>
      <c r="AT305" s="18"/>
      <c r="AU305" s="18"/>
    </row>
    <row r="306" spans="1:47" ht="15" customHeight="1">
      <c r="A306" s="58" t="s">
        <v>47</v>
      </c>
      <c r="B306" s="58">
        <v>2607</v>
      </c>
      <c r="C306" s="58"/>
      <c r="D306" s="63" t="s">
        <v>18</v>
      </c>
      <c r="E306" s="64">
        <v>8</v>
      </c>
      <c r="F306" s="64">
        <v>5</v>
      </c>
      <c r="G306" s="64">
        <v>6</v>
      </c>
      <c r="H306" s="64">
        <v>5</v>
      </c>
      <c r="I306" s="64">
        <v>7</v>
      </c>
      <c r="J306" s="64">
        <v>6</v>
      </c>
      <c r="K306" s="64" t="s">
        <v>41</v>
      </c>
      <c r="L306" s="65">
        <v>9</v>
      </c>
      <c r="M306" s="65"/>
      <c r="N306" s="66" t="s">
        <v>19</v>
      </c>
      <c r="O306" s="58" t="s">
        <v>20</v>
      </c>
      <c r="P306" s="58" t="s">
        <v>25</v>
      </c>
      <c r="Q306" s="58"/>
      <c r="R306" s="58"/>
      <c r="S306" s="70"/>
      <c r="T306" s="70"/>
      <c r="U306" s="58"/>
      <c r="V306" s="58"/>
      <c r="W306" s="67">
        <v>4</v>
      </c>
      <c r="X306" s="67">
        <v>2</v>
      </c>
      <c r="Y306" s="67">
        <v>0</v>
      </c>
      <c r="Z306" s="67"/>
      <c r="AA306" s="185" t="s">
        <v>52</v>
      </c>
      <c r="AB306" s="58" t="s">
        <v>335</v>
      </c>
      <c r="AC306" s="60">
        <f t="shared" si="28"/>
        <v>1</v>
      </c>
      <c r="AD306" s="60">
        <f t="shared" si="29"/>
        <v>2.5</v>
      </c>
      <c r="AE306" s="61">
        <f t="shared" si="30"/>
        <v>3.5</v>
      </c>
      <c r="AF306" s="61">
        <f>INDEX($BA$26:BF$44,MATCH(AE306,$AZ$26:$AZ$44,-1),MATCH(D306,$BA$25:$BF$25))</f>
        <v>0.5</v>
      </c>
      <c r="AG306" s="61">
        <v>1</v>
      </c>
      <c r="AH306" s="61">
        <v>1</v>
      </c>
      <c r="AI306" s="61">
        <v>1</v>
      </c>
      <c r="AJ306" s="61">
        <v>1</v>
      </c>
      <c r="AK306" s="61">
        <v>1</v>
      </c>
      <c r="AL306" s="61">
        <v>0.8</v>
      </c>
      <c r="AM306" s="68">
        <f t="shared" si="31"/>
        <v>2928</v>
      </c>
      <c r="AN306" s="69">
        <f t="shared" si="32"/>
        <v>1171200000</v>
      </c>
      <c r="AO306" s="69">
        <f t="shared" si="33"/>
        <v>1</v>
      </c>
      <c r="AP306" s="69">
        <f t="shared" si="34"/>
        <v>4</v>
      </c>
      <c r="AQ306" s="31"/>
      <c r="AR306" s="18"/>
      <c r="AS306" s="18"/>
      <c r="AT306" s="18"/>
      <c r="AU306" s="18"/>
    </row>
    <row r="307" spans="1:47" ht="15" customHeight="1">
      <c r="A307" s="11" t="s">
        <v>184</v>
      </c>
      <c r="B307" s="11">
        <v>216</v>
      </c>
      <c r="C307" s="11"/>
      <c r="D307" s="49" t="s">
        <v>22</v>
      </c>
      <c r="E307" s="47">
        <v>2</v>
      </c>
      <c r="F307" s="47">
        <v>0</v>
      </c>
      <c r="G307" s="47">
        <v>0</v>
      </c>
      <c r="H307" s="47">
        <v>0</v>
      </c>
      <c r="I307" s="47">
        <v>0</v>
      </c>
      <c r="J307" s="47">
        <v>0</v>
      </c>
      <c r="K307" s="47" t="s">
        <v>41</v>
      </c>
      <c r="L307" s="48">
        <v>0</v>
      </c>
      <c r="M307" s="48"/>
      <c r="N307" s="50"/>
      <c r="O307" s="11" t="s">
        <v>10</v>
      </c>
      <c r="P307" s="11" t="s">
        <v>33</v>
      </c>
      <c r="Q307" s="11" t="s">
        <v>25</v>
      </c>
      <c r="R307" s="11" t="s">
        <v>34</v>
      </c>
      <c r="S307" s="11"/>
      <c r="T307" s="11"/>
      <c r="U307" s="11"/>
      <c r="V307" s="11"/>
      <c r="W307" s="45">
        <v>0</v>
      </c>
      <c r="X307" s="45">
        <v>2</v>
      </c>
      <c r="Y307" s="45">
        <v>3</v>
      </c>
      <c r="Z307" s="45"/>
      <c r="AA307" s="184" t="s">
        <v>10</v>
      </c>
      <c r="AB307" s="11" t="s">
        <v>340</v>
      </c>
      <c r="AC307" s="60">
        <f t="shared" si="28"/>
        <v>-0.5</v>
      </c>
      <c r="AD307" s="60">
        <f t="shared" si="29"/>
        <v>0</v>
      </c>
      <c r="AE307" s="61">
        <f t="shared" si="30"/>
        <v>-0.5</v>
      </c>
      <c r="AF307" s="61">
        <f>INDEX($BA$26:BF$44,MATCH(AE307,$AZ$26:$AZ$44,-1),MATCH(D307,$BA$25:$BF$25))</f>
        <v>0</v>
      </c>
      <c r="AG307" s="61">
        <v>1</v>
      </c>
      <c r="AH307" s="61">
        <v>1</v>
      </c>
      <c r="AI307" s="61">
        <v>1</v>
      </c>
      <c r="AJ307" s="61">
        <v>1</v>
      </c>
      <c r="AK307" s="61">
        <v>0.8</v>
      </c>
      <c r="AL307" s="61">
        <v>0.8</v>
      </c>
      <c r="AM307" s="61">
        <f t="shared" si="31"/>
        <v>35.200000000000003</v>
      </c>
      <c r="AN307" s="62">
        <f t="shared" si="32"/>
        <v>0</v>
      </c>
      <c r="AO307" s="62">
        <f t="shared" si="33"/>
        <v>0</v>
      </c>
      <c r="AP307" s="62">
        <f t="shared" si="34"/>
        <v>0</v>
      </c>
      <c r="AR307" s="18"/>
      <c r="AS307" s="18"/>
      <c r="AT307" s="18"/>
      <c r="AU307" s="18"/>
    </row>
    <row r="308" spans="1:47" ht="15" customHeight="1">
      <c r="A308" s="11" t="s">
        <v>320</v>
      </c>
      <c r="B308" s="11">
        <v>3035</v>
      </c>
      <c r="C308" s="11"/>
      <c r="D308" s="49" t="s">
        <v>22</v>
      </c>
      <c r="E308" s="47">
        <v>2</v>
      </c>
      <c r="F308" s="47">
        <v>0</v>
      </c>
      <c r="G308" s="47">
        <v>2</v>
      </c>
      <c r="H308" s="47">
        <v>0</v>
      </c>
      <c r="I308" s="47">
        <v>0</v>
      </c>
      <c r="J308" s="47">
        <v>0</v>
      </c>
      <c r="K308" s="47" t="s">
        <v>41</v>
      </c>
      <c r="L308" s="48">
        <v>0</v>
      </c>
      <c r="M308" s="48"/>
      <c r="N308" s="50"/>
      <c r="O308" s="11" t="s">
        <v>10</v>
      </c>
      <c r="P308" s="11" t="s">
        <v>32</v>
      </c>
      <c r="Q308" s="11" t="s">
        <v>33</v>
      </c>
      <c r="R308" s="11" t="s">
        <v>25</v>
      </c>
      <c r="S308" s="11" t="s">
        <v>34</v>
      </c>
      <c r="T308" s="11"/>
      <c r="U308" s="11"/>
      <c r="V308" s="11"/>
      <c r="W308" s="45">
        <v>0</v>
      </c>
      <c r="X308" s="45">
        <v>2</v>
      </c>
      <c r="Y308" s="45">
        <v>4</v>
      </c>
      <c r="Z308" s="45"/>
      <c r="AA308" s="184" t="s">
        <v>10</v>
      </c>
      <c r="AB308" s="11" t="s">
        <v>351</v>
      </c>
      <c r="AC308" s="60">
        <f t="shared" si="28"/>
        <v>-0.5</v>
      </c>
      <c r="AD308" s="60">
        <f t="shared" si="29"/>
        <v>0</v>
      </c>
      <c r="AE308" s="61">
        <f t="shared" si="30"/>
        <v>-0.5</v>
      </c>
      <c r="AF308" s="61">
        <f>INDEX($BA$26:BF$44,MATCH(AE308,$AZ$26:$AZ$44,-1),MATCH(D308,$BA$25:$BF$25))</f>
        <v>0</v>
      </c>
      <c r="AG308" s="61">
        <v>1</v>
      </c>
      <c r="AH308" s="61">
        <v>1</v>
      </c>
      <c r="AI308" s="61">
        <v>1</v>
      </c>
      <c r="AJ308" s="61">
        <v>1</v>
      </c>
      <c r="AK308" s="61">
        <v>0.8</v>
      </c>
      <c r="AL308" s="61">
        <v>0.8</v>
      </c>
      <c r="AM308" s="61">
        <f t="shared" si="31"/>
        <v>35.200000000000003</v>
      </c>
      <c r="AN308" s="62">
        <f t="shared" si="32"/>
        <v>0</v>
      </c>
      <c r="AO308" s="62">
        <f t="shared" si="33"/>
        <v>0</v>
      </c>
      <c r="AP308" s="62">
        <f t="shared" si="34"/>
        <v>0</v>
      </c>
      <c r="AQ308" s="31"/>
      <c r="AR308" s="18"/>
      <c r="AS308" s="18"/>
      <c r="AT308" s="18"/>
      <c r="AU308" s="18"/>
    </row>
    <row r="309" spans="1:47" ht="15" customHeight="1">
      <c r="A309" s="11" t="s">
        <v>141</v>
      </c>
      <c r="B309" s="11">
        <v>2406</v>
      </c>
      <c r="C309" s="11"/>
      <c r="D309" s="49" t="s">
        <v>14</v>
      </c>
      <c r="E309" s="47">
        <v>7</v>
      </c>
      <c r="F309" s="47">
        <v>7</v>
      </c>
      <c r="G309" s="47">
        <v>4</v>
      </c>
      <c r="H309" s="47">
        <v>3</v>
      </c>
      <c r="I309" s="47">
        <v>4</v>
      </c>
      <c r="J309" s="47">
        <v>5</v>
      </c>
      <c r="K309" s="47" t="s">
        <v>41</v>
      </c>
      <c r="L309" s="48">
        <v>9</v>
      </c>
      <c r="M309" s="48"/>
      <c r="N309" s="50"/>
      <c r="O309" s="11" t="s">
        <v>33</v>
      </c>
      <c r="P309" s="11" t="s">
        <v>25</v>
      </c>
      <c r="Q309" s="11"/>
      <c r="R309" s="11"/>
      <c r="S309" s="59"/>
      <c r="T309" s="59"/>
      <c r="U309" s="11"/>
      <c r="V309" s="11"/>
      <c r="W309" s="45">
        <v>3</v>
      </c>
      <c r="X309" s="45">
        <v>0</v>
      </c>
      <c r="Y309" s="45">
        <v>4</v>
      </c>
      <c r="Z309" s="45"/>
      <c r="AA309" s="184" t="s">
        <v>52</v>
      </c>
      <c r="AB309" s="11" t="s">
        <v>334</v>
      </c>
      <c r="AC309" s="60">
        <f t="shared" si="28"/>
        <v>1</v>
      </c>
      <c r="AD309" s="60">
        <f t="shared" si="29"/>
        <v>1.5</v>
      </c>
      <c r="AE309" s="61">
        <f t="shared" si="30"/>
        <v>2.5</v>
      </c>
      <c r="AF309" s="61">
        <f>INDEX($BA$26:BF$44,MATCH(AE309,$AZ$26:$AZ$44,-1),MATCH(D309,$BA$25:$BF$25))</f>
        <v>0.5</v>
      </c>
      <c r="AG309" s="61">
        <v>1</v>
      </c>
      <c r="AH309" s="61">
        <v>1</v>
      </c>
      <c r="AI309" s="61">
        <v>1</v>
      </c>
      <c r="AJ309" s="61">
        <v>1</v>
      </c>
      <c r="AK309" s="61">
        <v>1</v>
      </c>
      <c r="AL309" s="61">
        <v>0.8</v>
      </c>
      <c r="AM309" s="61">
        <f t="shared" si="31"/>
        <v>2928</v>
      </c>
      <c r="AN309" s="62">
        <f t="shared" si="32"/>
        <v>8784000</v>
      </c>
      <c r="AO309" s="62">
        <f t="shared" si="33"/>
        <v>0</v>
      </c>
      <c r="AP309" s="62">
        <f t="shared" si="34"/>
        <v>0</v>
      </c>
      <c r="AR309" s="18"/>
      <c r="AS309" s="18"/>
      <c r="AT309" s="18"/>
      <c r="AU309" s="18"/>
    </row>
    <row r="310" spans="1:47" ht="15" customHeight="1">
      <c r="A310" s="11" t="s">
        <v>400</v>
      </c>
      <c r="B310" s="11">
        <v>2606</v>
      </c>
      <c r="C310" s="11"/>
      <c r="D310" s="49" t="s">
        <v>22</v>
      </c>
      <c r="E310" s="47" t="s">
        <v>23</v>
      </c>
      <c r="F310" s="47">
        <v>0</v>
      </c>
      <c r="G310" s="47">
        <v>0</v>
      </c>
      <c r="H310" s="47">
        <v>0</v>
      </c>
      <c r="I310" s="47">
        <v>2</v>
      </c>
      <c r="J310" s="47">
        <v>0</v>
      </c>
      <c r="K310" s="47" t="s">
        <v>41</v>
      </c>
      <c r="L310" s="48">
        <v>9</v>
      </c>
      <c r="M310" s="48"/>
      <c r="N310" s="50"/>
      <c r="O310" s="11" t="s">
        <v>33</v>
      </c>
      <c r="P310" s="11" t="s">
        <v>25</v>
      </c>
      <c r="Q310" s="11" t="s">
        <v>34</v>
      </c>
      <c r="R310" s="11"/>
      <c r="S310" s="11"/>
      <c r="T310" s="11"/>
      <c r="U310" s="11"/>
      <c r="V310" s="11"/>
      <c r="W310" s="45">
        <v>1</v>
      </c>
      <c r="X310" s="45">
        <v>1</v>
      </c>
      <c r="Y310" s="45">
        <v>1</v>
      </c>
      <c r="Z310" s="45"/>
      <c r="AA310" s="184" t="s">
        <v>52</v>
      </c>
      <c r="AB310" s="11" t="s">
        <v>335</v>
      </c>
      <c r="AC310" s="60">
        <f t="shared" si="28"/>
        <v>1</v>
      </c>
      <c r="AD310" s="60">
        <f t="shared" si="29"/>
        <v>0</v>
      </c>
      <c r="AE310" s="61">
        <f t="shared" si="30"/>
        <v>1</v>
      </c>
      <c r="AF310" s="61">
        <f>INDEX($BA$26:BF$44,MATCH(AE310,$AZ$26:$AZ$44,-1),MATCH(D310,$BA$25:$BF$25))</f>
        <v>0</v>
      </c>
      <c r="AG310" s="61">
        <v>1</v>
      </c>
      <c r="AH310" s="61">
        <v>1</v>
      </c>
      <c r="AI310" s="61">
        <v>1</v>
      </c>
      <c r="AJ310" s="61">
        <v>1</v>
      </c>
      <c r="AK310" s="61">
        <v>1</v>
      </c>
      <c r="AL310" s="61">
        <v>0.8</v>
      </c>
      <c r="AM310" s="61">
        <f t="shared" si="31"/>
        <v>2928</v>
      </c>
      <c r="AN310" s="62">
        <f t="shared" si="32"/>
        <v>2928</v>
      </c>
      <c r="AO310" s="62">
        <f t="shared" si="33"/>
        <v>0</v>
      </c>
      <c r="AP310" s="62">
        <f t="shared" si="34"/>
        <v>0</v>
      </c>
      <c r="AQ310" s="31"/>
      <c r="AR310" s="18"/>
      <c r="AS310" s="18"/>
      <c r="AT310" s="18"/>
      <c r="AU310" s="18"/>
    </row>
    <row r="313" spans="1:47" ht="15">
      <c r="A313" s="1" t="s">
        <v>607</v>
      </c>
    </row>
    <row r="314" spans="1:47" ht="15">
      <c r="A314" s="12" t="s">
        <v>608</v>
      </c>
      <c r="B314" s="12">
        <v>1135</v>
      </c>
      <c r="C314" s="12"/>
      <c r="D314" s="13" t="s">
        <v>22</v>
      </c>
      <c r="E314" s="14">
        <v>5</v>
      </c>
      <c r="F314" s="14">
        <v>5</v>
      </c>
      <c r="G314" s="14">
        <v>5</v>
      </c>
      <c r="H314" s="14">
        <v>0</v>
      </c>
      <c r="I314" s="14">
        <v>0</v>
      </c>
      <c r="J314" s="14">
        <v>0</v>
      </c>
      <c r="K314" s="14" t="s">
        <v>41</v>
      </c>
      <c r="L314" s="15">
        <v>0</v>
      </c>
      <c r="M314" s="15"/>
      <c r="N314" s="16"/>
      <c r="O314" s="12" t="s">
        <v>10</v>
      </c>
      <c r="P314" s="12" t="s">
        <v>33</v>
      </c>
      <c r="Q314" s="12" t="s">
        <v>25</v>
      </c>
      <c r="R314" s="12"/>
      <c r="S314" s="12"/>
      <c r="T314" s="12"/>
      <c r="U314" s="12"/>
      <c r="V314" s="12"/>
      <c r="W314" s="17">
        <v>0</v>
      </c>
      <c r="X314" s="17">
        <v>0</v>
      </c>
      <c r="Y314" s="17">
        <v>3</v>
      </c>
      <c r="Z314" s="17"/>
      <c r="AA314" s="189" t="s">
        <v>10</v>
      </c>
      <c r="AB314" s="12" t="s">
        <v>349</v>
      </c>
      <c r="AC314" s="32"/>
      <c r="AD314" s="33"/>
      <c r="AE314" s="34"/>
      <c r="AF314" s="27"/>
      <c r="AG314" s="28"/>
      <c r="AH314" s="28"/>
      <c r="AI314" s="31"/>
      <c r="AJ314" s="31"/>
      <c r="AK314" s="31"/>
      <c r="AL314" s="31"/>
      <c r="AM314" s="31"/>
      <c r="AN314" s="31"/>
      <c r="AO314" s="31"/>
      <c r="AP314" s="31"/>
    </row>
    <row r="319" spans="1:47" ht="15.75">
      <c r="A319" s="58"/>
      <c r="B319" s="58"/>
      <c r="C319" s="58"/>
      <c r="D319" s="63"/>
      <c r="E319" s="64"/>
      <c r="F319" s="64"/>
      <c r="G319" s="64"/>
      <c r="H319" s="64"/>
      <c r="I319" s="64"/>
      <c r="J319" s="64"/>
      <c r="K319" s="64"/>
      <c r="L319" s="65"/>
      <c r="M319" s="65"/>
      <c r="N319" s="64"/>
      <c r="O319" s="58"/>
      <c r="P319" s="58"/>
      <c r="Q319" s="58"/>
      <c r="R319" s="58"/>
      <c r="S319" s="58"/>
      <c r="T319" s="58"/>
      <c r="U319" s="58"/>
      <c r="V319" s="58"/>
      <c r="W319" s="67"/>
      <c r="X319" s="67"/>
      <c r="Y319" s="67"/>
      <c r="Z319" s="67"/>
      <c r="AA319" s="185"/>
    </row>
    <row r="320" spans="1:47" ht="15.75">
      <c r="A320" s="11"/>
      <c r="B320" s="11"/>
      <c r="C320" s="11"/>
      <c r="D320" s="49"/>
      <c r="E320" s="47"/>
      <c r="F320" s="47"/>
      <c r="G320" s="47"/>
      <c r="H320" s="47"/>
      <c r="I320" s="47"/>
      <c r="J320" s="47"/>
      <c r="K320" s="47"/>
      <c r="L320" s="48"/>
      <c r="M320" s="48"/>
      <c r="N320" s="47"/>
      <c r="O320" s="11"/>
      <c r="P320" s="11"/>
      <c r="Q320" s="11"/>
      <c r="R320" s="11"/>
      <c r="S320" s="11"/>
      <c r="T320" s="11"/>
      <c r="U320" s="11"/>
      <c r="V320" s="11"/>
      <c r="W320" s="45"/>
      <c r="X320" s="45"/>
      <c r="Y320" s="45"/>
      <c r="Z320" s="45"/>
      <c r="AA320" s="184"/>
    </row>
    <row r="321" spans="1:27" ht="15.75">
      <c r="A321" s="78"/>
      <c r="B321" s="78"/>
      <c r="C321" s="78"/>
      <c r="D321" s="79"/>
      <c r="E321" s="80"/>
      <c r="F321" s="80"/>
      <c r="G321" s="80"/>
      <c r="H321" s="80"/>
      <c r="I321" s="80"/>
      <c r="J321" s="80"/>
      <c r="K321" s="80"/>
      <c r="L321" s="81"/>
      <c r="M321" s="81"/>
      <c r="N321" s="80"/>
      <c r="O321" s="78"/>
      <c r="P321" s="78"/>
      <c r="Q321" s="78"/>
      <c r="R321" s="78"/>
      <c r="S321" s="78"/>
      <c r="T321" s="78"/>
      <c r="U321" s="78"/>
      <c r="V321" s="78"/>
      <c r="W321" s="56"/>
      <c r="X321" s="56"/>
      <c r="Y321" s="56"/>
      <c r="Z321" s="56"/>
      <c r="AA321" s="186"/>
    </row>
    <row r="322" spans="1:27" ht="15.75">
      <c r="A322" s="11"/>
      <c r="B322" s="11"/>
      <c r="C322" s="11"/>
      <c r="D322" s="49"/>
      <c r="E322" s="47"/>
      <c r="F322" s="47"/>
      <c r="G322" s="47"/>
      <c r="H322" s="47"/>
      <c r="I322" s="47"/>
      <c r="J322" s="47"/>
      <c r="K322" s="47"/>
      <c r="L322" s="48"/>
      <c r="M322" s="48"/>
      <c r="N322" s="47"/>
      <c r="O322" s="11"/>
      <c r="P322" s="11"/>
      <c r="Q322" s="11"/>
      <c r="R322" s="11"/>
      <c r="S322" s="11"/>
      <c r="T322" s="11"/>
      <c r="U322" s="11"/>
      <c r="V322" s="11"/>
      <c r="W322" s="45"/>
      <c r="X322" s="45"/>
      <c r="Y322" s="45"/>
      <c r="Z322" s="45"/>
      <c r="AA322" s="184"/>
    </row>
    <row r="323" spans="1:27" ht="15.75">
      <c r="A323" s="11"/>
      <c r="B323" s="11"/>
      <c r="C323" s="11"/>
      <c r="D323" s="49"/>
      <c r="E323" s="47"/>
      <c r="F323" s="47"/>
      <c r="G323" s="47"/>
      <c r="H323" s="47"/>
      <c r="I323" s="47"/>
      <c r="J323" s="47"/>
      <c r="K323" s="47"/>
      <c r="L323" s="48"/>
      <c r="M323" s="48"/>
      <c r="N323" s="47"/>
      <c r="O323" s="11"/>
      <c r="P323" s="11"/>
      <c r="Q323" s="11"/>
      <c r="R323" s="11"/>
      <c r="S323" s="11"/>
      <c r="T323" s="11"/>
      <c r="U323" s="11"/>
      <c r="V323" s="11"/>
      <c r="W323" s="45"/>
      <c r="X323" s="45"/>
      <c r="Y323" s="45"/>
      <c r="Z323" s="45"/>
      <c r="AA323" s="184"/>
    </row>
    <row r="324" spans="1:27" ht="15.75">
      <c r="A324" s="11"/>
      <c r="B324" s="11"/>
      <c r="C324" s="11"/>
      <c r="D324" s="49"/>
      <c r="E324" s="47"/>
      <c r="F324" s="47"/>
      <c r="G324" s="47"/>
      <c r="H324" s="47"/>
      <c r="I324" s="47"/>
      <c r="J324" s="47"/>
      <c r="K324" s="47"/>
      <c r="L324" s="48"/>
      <c r="M324" s="48"/>
      <c r="N324" s="47"/>
      <c r="O324" s="11"/>
      <c r="P324" s="11"/>
      <c r="Q324" s="11"/>
      <c r="R324" s="11"/>
      <c r="S324" s="11"/>
      <c r="T324" s="11"/>
      <c r="U324" s="11"/>
      <c r="V324" s="11"/>
      <c r="W324" s="45"/>
      <c r="X324" s="45"/>
      <c r="Y324" s="45"/>
      <c r="Z324" s="45"/>
      <c r="AA324" s="184"/>
    </row>
    <row r="325" spans="1:27" ht="15.75">
      <c r="A325" s="11"/>
      <c r="B325" s="11"/>
      <c r="C325" s="11"/>
      <c r="D325" s="49"/>
      <c r="E325" s="47"/>
      <c r="F325" s="47"/>
      <c r="G325" s="47"/>
      <c r="H325" s="47"/>
      <c r="I325" s="47"/>
      <c r="J325" s="47"/>
      <c r="K325" s="47"/>
      <c r="L325" s="48"/>
      <c r="M325" s="48"/>
      <c r="N325" s="47"/>
      <c r="O325" s="11"/>
      <c r="P325" s="11"/>
      <c r="Q325" s="11"/>
      <c r="R325" s="11"/>
      <c r="S325" s="11"/>
      <c r="T325" s="11"/>
      <c r="U325" s="11"/>
      <c r="V325" s="11"/>
      <c r="W325" s="45"/>
      <c r="X325" s="45"/>
      <c r="Y325" s="45"/>
      <c r="Z325" s="45"/>
      <c r="AA325" s="184"/>
    </row>
    <row r="326" spans="1:27" ht="15.75">
      <c r="A326" s="11"/>
      <c r="B326" s="11"/>
      <c r="C326" s="11"/>
      <c r="D326" s="49"/>
      <c r="E326" s="47"/>
      <c r="F326" s="47"/>
      <c r="G326" s="47"/>
      <c r="H326" s="47"/>
      <c r="I326" s="47"/>
      <c r="J326" s="47"/>
      <c r="K326" s="47"/>
      <c r="L326" s="48"/>
      <c r="M326" s="48"/>
      <c r="N326" s="47"/>
      <c r="O326" s="11"/>
      <c r="P326" s="11"/>
      <c r="Q326" s="11"/>
      <c r="R326" s="11"/>
      <c r="S326" s="11"/>
      <c r="T326" s="11"/>
      <c r="U326" s="11"/>
      <c r="V326" s="11"/>
      <c r="W326" s="45"/>
      <c r="X326" s="45"/>
      <c r="Y326" s="45"/>
      <c r="Z326" s="45"/>
      <c r="AA326" s="184"/>
    </row>
    <row r="327" spans="1:27" ht="15.75">
      <c r="A327" s="11"/>
      <c r="B327" s="11"/>
      <c r="C327" s="11"/>
      <c r="D327" s="49"/>
      <c r="E327" s="47"/>
      <c r="F327" s="47"/>
      <c r="G327" s="47"/>
      <c r="H327" s="47"/>
      <c r="I327" s="47"/>
      <c r="J327" s="47"/>
      <c r="K327" s="47"/>
      <c r="L327" s="48"/>
      <c r="M327" s="48"/>
      <c r="N327" s="47"/>
      <c r="O327" s="11"/>
      <c r="P327" s="11"/>
      <c r="Q327" s="11"/>
      <c r="R327" s="11"/>
      <c r="S327" s="11"/>
      <c r="T327" s="11"/>
      <c r="U327" s="11"/>
      <c r="V327" s="11"/>
      <c r="W327" s="45"/>
      <c r="X327" s="45"/>
      <c r="Y327" s="45"/>
      <c r="Z327" s="45"/>
      <c r="AA327" s="184"/>
    </row>
    <row r="328" spans="1:27" ht="15.75">
      <c r="A328" s="78"/>
      <c r="B328" s="78"/>
      <c r="C328" s="78"/>
      <c r="D328" s="79"/>
      <c r="E328" s="80"/>
      <c r="F328" s="80"/>
      <c r="G328" s="80"/>
      <c r="H328" s="80"/>
      <c r="I328" s="80"/>
      <c r="J328" s="80"/>
      <c r="K328" s="80"/>
      <c r="L328" s="81"/>
      <c r="M328" s="81"/>
      <c r="N328" s="80"/>
      <c r="O328" s="78"/>
      <c r="P328" s="78"/>
      <c r="Q328" s="78"/>
      <c r="R328" s="78"/>
      <c r="S328" s="83"/>
      <c r="T328" s="83"/>
      <c r="U328" s="78"/>
      <c r="V328" s="78"/>
      <c r="W328" s="56"/>
      <c r="X328" s="56"/>
      <c r="Y328" s="56"/>
      <c r="Z328" s="56"/>
      <c r="AA328" s="186"/>
    </row>
    <row r="329" spans="1:27" ht="15.75">
      <c r="A329" s="11"/>
      <c r="B329" s="11"/>
      <c r="C329" s="11"/>
      <c r="D329" s="49"/>
      <c r="E329" s="47"/>
      <c r="F329" s="47"/>
      <c r="G329" s="47"/>
      <c r="H329" s="47"/>
      <c r="I329" s="47"/>
      <c r="J329" s="47"/>
      <c r="K329" s="47"/>
      <c r="L329" s="48"/>
      <c r="M329" s="48"/>
      <c r="N329" s="47"/>
      <c r="O329" s="11"/>
      <c r="P329" s="11"/>
      <c r="Q329" s="11"/>
      <c r="R329" s="11"/>
      <c r="S329" s="11"/>
      <c r="T329" s="11"/>
      <c r="U329" s="11"/>
      <c r="V329" s="11"/>
      <c r="W329" s="45"/>
      <c r="X329" s="45"/>
      <c r="Y329" s="45"/>
      <c r="Z329" s="45"/>
      <c r="AA329" s="184"/>
    </row>
    <row r="330" spans="1:27" ht="15.75">
      <c r="A330" s="11"/>
      <c r="B330" s="11"/>
      <c r="C330" s="11"/>
      <c r="D330" s="49"/>
      <c r="E330" s="47"/>
      <c r="F330" s="47"/>
      <c r="G330" s="47"/>
      <c r="H330" s="47"/>
      <c r="I330" s="47"/>
      <c r="J330" s="47"/>
      <c r="K330" s="47"/>
      <c r="L330" s="48"/>
      <c r="M330" s="48"/>
      <c r="N330" s="47"/>
      <c r="O330" s="11"/>
      <c r="P330" s="11"/>
      <c r="Q330" s="11"/>
      <c r="R330" s="11"/>
      <c r="S330" s="11"/>
      <c r="T330" s="11"/>
      <c r="U330" s="11"/>
      <c r="V330" s="11"/>
      <c r="W330" s="45"/>
      <c r="X330" s="45"/>
      <c r="Y330" s="45"/>
      <c r="Z330" s="45"/>
      <c r="AA330" s="184"/>
    </row>
    <row r="331" spans="1:27" ht="15.75">
      <c r="A331" s="58"/>
      <c r="B331" s="58"/>
      <c r="C331" s="58"/>
      <c r="D331" s="63"/>
      <c r="E331" s="64"/>
      <c r="F331" s="64"/>
      <c r="G331" s="64"/>
      <c r="H331" s="64"/>
      <c r="I331" s="64"/>
      <c r="J331" s="64"/>
      <c r="K331" s="64"/>
      <c r="L331" s="65"/>
      <c r="M331" s="65"/>
      <c r="N331" s="64"/>
      <c r="O331" s="58"/>
      <c r="P331" s="58"/>
      <c r="Q331" s="58"/>
      <c r="R331" s="58"/>
      <c r="S331" s="58"/>
      <c r="T331" s="58"/>
      <c r="U331" s="58"/>
      <c r="V331" s="58"/>
      <c r="W331" s="67"/>
      <c r="X331" s="67"/>
      <c r="Y331" s="67"/>
      <c r="Z331" s="67"/>
      <c r="AA331" s="185"/>
    </row>
    <row r="332" spans="1:27" ht="15.75">
      <c r="A332" s="11"/>
      <c r="B332" s="11"/>
      <c r="C332" s="11"/>
      <c r="D332" s="49"/>
      <c r="E332" s="47"/>
      <c r="F332" s="47"/>
      <c r="G332" s="47"/>
      <c r="H332" s="47"/>
      <c r="I332" s="47"/>
      <c r="J332" s="47"/>
      <c r="K332" s="47"/>
      <c r="L332" s="48"/>
      <c r="M332" s="48"/>
      <c r="N332" s="47"/>
      <c r="O332" s="11"/>
      <c r="P332" s="11"/>
      <c r="Q332" s="11"/>
      <c r="R332" s="11"/>
      <c r="S332" s="11"/>
      <c r="T332" s="11"/>
      <c r="U332" s="11"/>
      <c r="V332" s="11"/>
      <c r="W332" s="45"/>
      <c r="X332" s="45"/>
      <c r="Y332" s="45"/>
      <c r="Z332" s="45"/>
      <c r="AA332" s="184"/>
    </row>
    <row r="333" spans="1:27" ht="15.75">
      <c r="A333" s="11"/>
      <c r="B333" s="11"/>
      <c r="C333" s="11"/>
      <c r="D333" s="49"/>
      <c r="E333" s="47"/>
      <c r="F333" s="47"/>
      <c r="G333" s="47"/>
      <c r="H333" s="47"/>
      <c r="I333" s="47"/>
      <c r="J333" s="47"/>
      <c r="K333" s="47"/>
      <c r="L333" s="48"/>
      <c r="M333" s="48"/>
      <c r="N333" s="47"/>
      <c r="O333" s="11"/>
      <c r="P333" s="11"/>
      <c r="Q333" s="11"/>
      <c r="R333" s="11"/>
      <c r="S333" s="59"/>
      <c r="T333" s="59"/>
      <c r="U333" s="11"/>
      <c r="V333" s="11"/>
      <c r="W333" s="45"/>
      <c r="X333" s="45"/>
      <c r="Y333" s="45"/>
      <c r="Z333" s="45"/>
      <c r="AA333" s="184"/>
    </row>
    <row r="334" spans="1:27" ht="15.75">
      <c r="A334" s="58"/>
      <c r="B334" s="58"/>
      <c r="C334" s="58"/>
      <c r="D334" s="63"/>
      <c r="E334" s="64"/>
      <c r="F334" s="64"/>
      <c r="G334" s="64"/>
      <c r="H334" s="64"/>
      <c r="I334" s="64"/>
      <c r="J334" s="64"/>
      <c r="K334" s="64"/>
      <c r="L334" s="65"/>
      <c r="M334" s="65"/>
      <c r="N334" s="64"/>
      <c r="O334" s="58"/>
      <c r="P334" s="58"/>
      <c r="Q334" s="58"/>
      <c r="R334" s="58"/>
      <c r="S334" s="58"/>
      <c r="T334" s="58"/>
      <c r="U334" s="58"/>
      <c r="V334" s="58"/>
      <c r="W334" s="67"/>
      <c r="X334" s="67"/>
      <c r="Y334" s="67"/>
      <c r="Z334" s="67"/>
      <c r="AA334" s="185"/>
    </row>
    <row r="335" spans="1:27" ht="15.75">
      <c r="A335" s="58"/>
      <c r="B335" s="58"/>
      <c r="C335" s="58"/>
      <c r="D335" s="63"/>
      <c r="E335" s="64"/>
      <c r="F335" s="64"/>
      <c r="G335" s="64"/>
      <c r="H335" s="64"/>
      <c r="I335" s="64"/>
      <c r="J335" s="64"/>
      <c r="K335" s="64"/>
      <c r="L335" s="65"/>
      <c r="M335" s="65"/>
      <c r="N335" s="64"/>
      <c r="O335" s="58"/>
      <c r="P335" s="58"/>
      <c r="Q335" s="58"/>
      <c r="R335" s="58"/>
      <c r="S335" s="58"/>
      <c r="T335" s="58"/>
      <c r="U335" s="58"/>
      <c r="V335" s="58"/>
      <c r="W335" s="67"/>
      <c r="X335" s="67"/>
      <c r="Y335" s="67"/>
      <c r="Z335" s="67"/>
      <c r="AA335" s="185"/>
    </row>
    <row r="336" spans="1:27" ht="15.75">
      <c r="A336" s="58"/>
      <c r="B336" s="58"/>
      <c r="C336" s="58"/>
      <c r="D336" s="63"/>
      <c r="E336" s="64"/>
      <c r="F336" s="64"/>
      <c r="G336" s="64"/>
      <c r="H336" s="64"/>
      <c r="I336" s="64"/>
      <c r="J336" s="64"/>
      <c r="K336" s="64"/>
      <c r="L336" s="65"/>
      <c r="M336" s="65"/>
      <c r="N336" s="64"/>
      <c r="O336" s="58"/>
      <c r="P336" s="58"/>
      <c r="Q336" s="58"/>
      <c r="R336" s="58"/>
      <c r="S336" s="70"/>
      <c r="T336" s="70"/>
      <c r="U336" s="58"/>
      <c r="V336" s="58"/>
      <c r="W336" s="67"/>
      <c r="X336" s="67"/>
      <c r="Y336" s="67"/>
      <c r="Z336" s="67"/>
      <c r="AA336" s="185"/>
    </row>
    <row r="337" spans="1:27" ht="15.75">
      <c r="A337" s="11"/>
      <c r="B337" s="11"/>
      <c r="C337" s="11"/>
      <c r="D337" s="49"/>
      <c r="E337" s="47"/>
      <c r="F337" s="47"/>
      <c r="G337" s="47"/>
      <c r="H337" s="47"/>
      <c r="I337" s="47"/>
      <c r="J337" s="47"/>
      <c r="K337" s="47"/>
      <c r="L337" s="48"/>
      <c r="M337" s="48"/>
      <c r="N337" s="47"/>
      <c r="O337" s="11"/>
      <c r="P337" s="11"/>
      <c r="Q337" s="11"/>
      <c r="R337" s="11"/>
      <c r="S337" s="11"/>
      <c r="T337" s="11"/>
      <c r="U337" s="11"/>
      <c r="V337" s="11"/>
      <c r="W337" s="45"/>
      <c r="X337" s="45"/>
      <c r="Y337" s="45"/>
      <c r="Z337" s="45"/>
      <c r="AA337" s="184"/>
    </row>
    <row r="338" spans="1:27" ht="15.75">
      <c r="A338" s="11"/>
      <c r="B338" s="11"/>
      <c r="C338" s="11"/>
      <c r="D338" s="49"/>
      <c r="E338" s="47"/>
      <c r="F338" s="47"/>
      <c r="G338" s="47"/>
      <c r="H338" s="47"/>
      <c r="I338" s="47"/>
      <c r="J338" s="47"/>
      <c r="K338" s="47"/>
      <c r="L338" s="48"/>
      <c r="M338" s="48"/>
      <c r="N338" s="47"/>
      <c r="O338" s="11"/>
      <c r="P338" s="11"/>
      <c r="Q338" s="11"/>
      <c r="R338" s="11"/>
      <c r="S338" s="11"/>
      <c r="T338" s="11"/>
      <c r="U338" s="11"/>
      <c r="V338" s="11"/>
      <c r="W338" s="45"/>
      <c r="X338" s="45"/>
      <c r="Y338" s="45"/>
      <c r="Z338" s="45"/>
      <c r="AA338" s="184"/>
    </row>
    <row r="339" spans="1:27" ht="15.75">
      <c r="A339" s="11"/>
      <c r="B339" s="11"/>
      <c r="C339" s="11"/>
      <c r="D339" s="49"/>
      <c r="E339" s="47"/>
      <c r="F339" s="47"/>
      <c r="G339" s="47"/>
      <c r="H339" s="47"/>
      <c r="I339" s="47"/>
      <c r="J339" s="47"/>
      <c r="K339" s="47"/>
      <c r="L339" s="48"/>
      <c r="M339" s="48"/>
      <c r="N339" s="47"/>
      <c r="O339" s="11"/>
      <c r="P339" s="11"/>
      <c r="Q339" s="11"/>
      <c r="R339" s="11"/>
      <c r="S339" s="11"/>
      <c r="T339" s="11"/>
      <c r="U339" s="11"/>
      <c r="V339" s="11"/>
      <c r="W339" s="45"/>
      <c r="X339" s="45"/>
      <c r="Y339" s="45"/>
      <c r="Z339" s="45"/>
      <c r="AA339" s="184"/>
    </row>
    <row r="340" spans="1:27" ht="15.75">
      <c r="A340" s="78"/>
      <c r="B340" s="78"/>
      <c r="C340" s="78"/>
      <c r="D340" s="79"/>
      <c r="E340" s="80"/>
      <c r="F340" s="80"/>
      <c r="G340" s="80"/>
      <c r="H340" s="80"/>
      <c r="I340" s="80"/>
      <c r="J340" s="80"/>
      <c r="K340" s="80"/>
      <c r="L340" s="81"/>
      <c r="M340" s="81"/>
      <c r="N340" s="80"/>
      <c r="O340" s="78"/>
      <c r="P340" s="78"/>
      <c r="Q340" s="78"/>
      <c r="R340" s="78"/>
      <c r="S340" s="83"/>
      <c r="T340" s="83"/>
      <c r="U340" s="78"/>
      <c r="V340" s="78"/>
      <c r="W340" s="56"/>
      <c r="X340" s="56"/>
      <c r="Y340" s="56"/>
      <c r="Z340" s="56"/>
      <c r="AA340" s="186"/>
    </row>
    <row r="341" spans="1:27" ht="15.75">
      <c r="A341" s="11"/>
      <c r="B341" s="11"/>
      <c r="C341" s="11"/>
      <c r="D341" s="49"/>
      <c r="E341" s="47"/>
      <c r="F341" s="47"/>
      <c r="G341" s="47"/>
      <c r="H341" s="47"/>
      <c r="I341" s="47"/>
      <c r="J341" s="47"/>
      <c r="K341" s="47"/>
      <c r="L341" s="48"/>
      <c r="M341" s="48"/>
      <c r="N341" s="47"/>
      <c r="O341" s="11"/>
      <c r="P341" s="11"/>
      <c r="Q341" s="11"/>
      <c r="R341" s="11"/>
      <c r="S341" s="11"/>
      <c r="T341" s="11"/>
      <c r="U341" s="11"/>
      <c r="V341" s="11"/>
      <c r="W341" s="45"/>
      <c r="X341" s="45"/>
      <c r="Y341" s="45"/>
      <c r="Z341" s="45"/>
      <c r="AA341" s="184"/>
    </row>
    <row r="342" spans="1:27" ht="15.75">
      <c r="A342" s="11"/>
      <c r="B342" s="11"/>
      <c r="C342" s="11"/>
      <c r="D342" s="49"/>
      <c r="E342" s="47"/>
      <c r="F342" s="47"/>
      <c r="G342" s="47"/>
      <c r="H342" s="47"/>
      <c r="I342" s="47"/>
      <c r="J342" s="47"/>
      <c r="K342" s="47"/>
      <c r="L342" s="48"/>
      <c r="M342" s="48"/>
      <c r="N342" s="47"/>
      <c r="O342" s="11"/>
      <c r="P342" s="11"/>
      <c r="Q342" s="11"/>
      <c r="R342" s="11"/>
      <c r="S342" s="59"/>
      <c r="T342" s="59"/>
      <c r="U342" s="11"/>
      <c r="V342" s="11"/>
      <c r="W342" s="45"/>
      <c r="X342" s="45"/>
      <c r="Y342" s="45"/>
      <c r="Z342" s="45"/>
      <c r="AA342" s="184"/>
    </row>
    <row r="343" spans="1:27" ht="15.75">
      <c r="A343" s="11"/>
      <c r="B343" s="11"/>
      <c r="C343" s="11"/>
      <c r="D343" s="49"/>
      <c r="E343" s="47"/>
      <c r="F343" s="47"/>
      <c r="G343" s="47"/>
      <c r="H343" s="47"/>
      <c r="I343" s="47"/>
      <c r="J343" s="47"/>
      <c r="K343" s="47"/>
      <c r="L343" s="48"/>
      <c r="M343" s="48"/>
      <c r="N343" s="47"/>
      <c r="O343" s="11"/>
      <c r="P343" s="11"/>
      <c r="Q343" s="11"/>
      <c r="R343" s="11"/>
      <c r="S343" s="59"/>
      <c r="T343" s="59"/>
      <c r="U343" s="11"/>
      <c r="V343" s="11"/>
      <c r="W343" s="45"/>
      <c r="X343" s="45"/>
      <c r="Y343" s="45"/>
      <c r="Z343" s="45"/>
      <c r="AA343" s="184"/>
    </row>
    <row r="344" spans="1:27" ht="15.75">
      <c r="A344" s="11"/>
      <c r="B344" s="11"/>
      <c r="C344" s="11"/>
      <c r="D344" s="49"/>
      <c r="E344" s="47"/>
      <c r="F344" s="47"/>
      <c r="G344" s="47"/>
      <c r="H344" s="47"/>
      <c r="I344" s="47"/>
      <c r="J344" s="47"/>
      <c r="K344" s="47"/>
      <c r="L344" s="48"/>
      <c r="M344" s="48"/>
      <c r="N344" s="47"/>
      <c r="O344" s="11"/>
      <c r="P344" s="11"/>
      <c r="Q344" s="11"/>
      <c r="R344" s="11"/>
      <c r="S344" s="11"/>
      <c r="T344" s="11"/>
      <c r="U344" s="11"/>
      <c r="V344" s="11"/>
      <c r="W344" s="45"/>
      <c r="X344" s="45"/>
      <c r="Y344" s="45"/>
      <c r="Z344" s="45"/>
      <c r="AA344" s="184"/>
    </row>
    <row r="345" spans="1:27" ht="15.75">
      <c r="A345" s="11"/>
      <c r="B345" s="11"/>
      <c r="C345" s="11"/>
      <c r="D345" s="49"/>
      <c r="E345" s="47"/>
      <c r="F345" s="47"/>
      <c r="G345" s="47"/>
      <c r="H345" s="47"/>
      <c r="I345" s="47"/>
      <c r="J345" s="47"/>
      <c r="K345" s="47"/>
      <c r="L345" s="48"/>
      <c r="M345" s="48"/>
      <c r="N345" s="47"/>
      <c r="O345" s="11"/>
      <c r="P345" s="11"/>
      <c r="Q345" s="11"/>
      <c r="R345" s="11"/>
      <c r="S345" s="11"/>
      <c r="T345" s="11"/>
      <c r="U345" s="11"/>
      <c r="V345" s="11"/>
      <c r="W345" s="45"/>
      <c r="X345" s="45"/>
      <c r="Y345" s="45"/>
      <c r="Z345" s="45"/>
      <c r="AA345" s="184"/>
    </row>
    <row r="346" spans="1:27" ht="15.75">
      <c r="A346" s="11"/>
      <c r="B346" s="11"/>
      <c r="C346" s="11"/>
      <c r="D346" s="49"/>
      <c r="E346" s="47"/>
      <c r="F346" s="47"/>
      <c r="G346" s="47"/>
      <c r="H346" s="47"/>
      <c r="I346" s="47"/>
      <c r="J346" s="47"/>
      <c r="K346" s="47"/>
      <c r="L346" s="48"/>
      <c r="M346" s="48"/>
      <c r="N346" s="47"/>
      <c r="O346" s="11"/>
      <c r="P346" s="11"/>
      <c r="Q346" s="11"/>
      <c r="R346" s="11"/>
      <c r="S346" s="11"/>
      <c r="T346" s="11"/>
      <c r="U346" s="11"/>
      <c r="V346" s="11"/>
      <c r="W346" s="45"/>
      <c r="X346" s="45"/>
      <c r="Y346" s="45"/>
      <c r="Z346" s="45"/>
      <c r="AA346" s="184"/>
    </row>
    <row r="347" spans="1:27" ht="15.75">
      <c r="A347" s="58"/>
      <c r="B347" s="58"/>
      <c r="C347" s="58"/>
      <c r="D347" s="63"/>
      <c r="E347" s="64"/>
      <c r="F347" s="64"/>
      <c r="G347" s="64"/>
      <c r="H347" s="64"/>
      <c r="I347" s="64"/>
      <c r="J347" s="64"/>
      <c r="K347" s="64"/>
      <c r="L347" s="65"/>
      <c r="M347" s="65"/>
      <c r="N347" s="64"/>
      <c r="O347" s="58"/>
      <c r="P347" s="58"/>
      <c r="Q347" s="58"/>
      <c r="R347" s="58"/>
      <c r="S347" s="58"/>
      <c r="T347" s="58"/>
      <c r="U347" s="58"/>
      <c r="V347" s="58"/>
      <c r="W347" s="67"/>
      <c r="X347" s="67"/>
      <c r="Y347" s="67"/>
      <c r="Z347" s="67"/>
      <c r="AA347" s="185"/>
    </row>
    <row r="348" spans="1:27" ht="15.75">
      <c r="A348" s="78"/>
      <c r="B348" s="78"/>
      <c r="C348" s="78"/>
      <c r="D348" s="79"/>
      <c r="E348" s="80"/>
      <c r="F348" s="80"/>
      <c r="G348" s="80"/>
      <c r="H348" s="80"/>
      <c r="I348" s="80"/>
      <c r="J348" s="80"/>
      <c r="K348" s="80"/>
      <c r="L348" s="81"/>
      <c r="M348" s="81"/>
      <c r="N348" s="80"/>
      <c r="O348" s="78"/>
      <c r="P348" s="78"/>
      <c r="Q348" s="78"/>
      <c r="R348" s="78"/>
      <c r="S348" s="83"/>
      <c r="T348" s="83"/>
      <c r="U348" s="78"/>
      <c r="V348" s="78"/>
      <c r="W348" s="56"/>
      <c r="X348" s="56"/>
      <c r="Y348" s="56"/>
      <c r="Z348" s="56"/>
      <c r="AA348" s="186"/>
    </row>
    <row r="349" spans="1:27" ht="15.75">
      <c r="A349" s="11"/>
      <c r="B349" s="11"/>
      <c r="C349" s="11"/>
      <c r="D349" s="49"/>
      <c r="E349" s="47"/>
      <c r="F349" s="47"/>
      <c r="G349" s="47"/>
      <c r="H349" s="47"/>
      <c r="I349" s="47"/>
      <c r="J349" s="47"/>
      <c r="K349" s="47"/>
      <c r="L349" s="48"/>
      <c r="M349" s="48"/>
      <c r="N349" s="47"/>
      <c r="O349" s="11"/>
      <c r="P349" s="11"/>
      <c r="Q349" s="11"/>
      <c r="R349" s="11"/>
      <c r="S349" s="59"/>
      <c r="T349" s="59"/>
      <c r="U349" s="11"/>
      <c r="V349" s="11"/>
      <c r="W349" s="45"/>
      <c r="X349" s="45"/>
      <c r="Y349" s="45"/>
      <c r="Z349" s="45"/>
      <c r="AA349" s="184"/>
    </row>
    <row r="350" spans="1:27" ht="15.75">
      <c r="A350" s="11"/>
      <c r="B350" s="11"/>
      <c r="C350" s="11"/>
      <c r="D350" s="49"/>
      <c r="E350" s="47"/>
      <c r="F350" s="47"/>
      <c r="G350" s="47"/>
      <c r="H350" s="47"/>
      <c r="I350" s="47"/>
      <c r="J350" s="47"/>
      <c r="K350" s="47"/>
      <c r="L350" s="48"/>
      <c r="M350" s="48"/>
      <c r="N350" s="47"/>
      <c r="O350" s="11"/>
      <c r="P350" s="11"/>
      <c r="Q350" s="11"/>
      <c r="R350" s="11"/>
      <c r="S350" s="11"/>
      <c r="T350" s="11"/>
      <c r="U350" s="11"/>
      <c r="V350" s="11"/>
      <c r="W350" s="45"/>
      <c r="X350" s="45"/>
      <c r="Y350" s="45"/>
      <c r="Z350" s="45"/>
      <c r="AA350" s="184"/>
    </row>
    <row r="351" spans="1:27" ht="15.75">
      <c r="A351" s="11"/>
      <c r="B351" s="11"/>
      <c r="C351" s="11"/>
      <c r="D351" s="49"/>
      <c r="E351" s="47"/>
      <c r="F351" s="47"/>
      <c r="G351" s="47"/>
      <c r="H351" s="47"/>
      <c r="I351" s="47"/>
      <c r="J351" s="47"/>
      <c r="K351" s="47"/>
      <c r="L351" s="48"/>
      <c r="M351" s="48"/>
      <c r="N351" s="47"/>
      <c r="O351" s="11"/>
      <c r="P351" s="11"/>
      <c r="Q351" s="11"/>
      <c r="R351" s="11"/>
      <c r="S351" s="59"/>
      <c r="T351" s="59"/>
      <c r="U351" s="11"/>
      <c r="V351" s="11"/>
      <c r="W351" s="45"/>
      <c r="X351" s="45"/>
      <c r="Y351" s="45"/>
      <c r="Z351" s="45"/>
      <c r="AA351" s="184"/>
    </row>
    <row r="352" spans="1:27" ht="15.75">
      <c r="A352" s="11"/>
      <c r="B352" s="11"/>
      <c r="C352" s="11"/>
      <c r="D352" s="49"/>
      <c r="E352" s="47"/>
      <c r="F352" s="47"/>
      <c r="G352" s="47"/>
      <c r="H352" s="47"/>
      <c r="I352" s="47"/>
      <c r="J352" s="47"/>
      <c r="K352" s="47"/>
      <c r="L352" s="48"/>
      <c r="M352" s="48"/>
      <c r="N352" s="47"/>
      <c r="O352" s="11"/>
      <c r="P352" s="11"/>
      <c r="Q352" s="11"/>
      <c r="R352" s="11"/>
      <c r="S352" s="11"/>
      <c r="T352" s="11"/>
      <c r="U352" s="11"/>
      <c r="V352" s="11"/>
      <c r="W352" s="45"/>
      <c r="X352" s="45"/>
      <c r="Y352" s="45"/>
      <c r="Z352" s="45"/>
      <c r="AA352" s="184"/>
    </row>
    <row r="353" spans="1:27" ht="15.75">
      <c r="A353" s="11"/>
      <c r="B353" s="11"/>
      <c r="C353" s="11"/>
      <c r="D353" s="49"/>
      <c r="E353" s="47"/>
      <c r="F353" s="47"/>
      <c r="G353" s="47"/>
      <c r="H353" s="47"/>
      <c r="I353" s="47"/>
      <c r="J353" s="47"/>
      <c r="K353" s="47"/>
      <c r="L353" s="48"/>
      <c r="M353" s="48"/>
      <c r="N353" s="47"/>
      <c r="O353" s="11"/>
      <c r="P353" s="11"/>
      <c r="Q353" s="11"/>
      <c r="R353" s="11"/>
      <c r="S353" s="11"/>
      <c r="T353" s="11"/>
      <c r="U353" s="11"/>
      <c r="V353" s="11"/>
      <c r="W353" s="45"/>
      <c r="X353" s="45"/>
      <c r="Y353" s="45"/>
      <c r="Z353" s="45"/>
      <c r="AA353" s="184"/>
    </row>
    <row r="354" spans="1:27" ht="15.75">
      <c r="A354" s="11"/>
      <c r="B354" s="11"/>
      <c r="C354" s="11"/>
      <c r="D354" s="49"/>
      <c r="E354" s="47"/>
      <c r="F354" s="47"/>
      <c r="G354" s="47"/>
      <c r="H354" s="47"/>
      <c r="I354" s="47"/>
      <c r="J354" s="47"/>
      <c r="K354" s="47"/>
      <c r="L354" s="48"/>
      <c r="M354" s="48"/>
      <c r="N354" s="47"/>
      <c r="O354" s="11"/>
      <c r="P354" s="11"/>
      <c r="Q354" s="11"/>
      <c r="R354" s="11"/>
      <c r="S354" s="11"/>
      <c r="T354" s="11"/>
      <c r="U354" s="11"/>
      <c r="V354" s="11"/>
      <c r="W354" s="45"/>
      <c r="X354" s="45"/>
      <c r="Y354" s="45"/>
      <c r="Z354" s="45"/>
      <c r="AA354" s="184"/>
    </row>
    <row r="355" spans="1:27" ht="15.75">
      <c r="A355" s="78"/>
      <c r="B355" s="78"/>
      <c r="C355" s="78"/>
      <c r="D355" s="79"/>
      <c r="E355" s="80"/>
      <c r="F355" s="80"/>
      <c r="G355" s="80"/>
      <c r="H355" s="80"/>
      <c r="I355" s="80"/>
      <c r="J355" s="80"/>
      <c r="K355" s="80"/>
      <c r="L355" s="81"/>
      <c r="M355" s="81"/>
      <c r="N355" s="80"/>
      <c r="O355" s="78"/>
      <c r="P355" s="78"/>
      <c r="Q355" s="78"/>
      <c r="R355" s="78"/>
      <c r="S355" s="78"/>
      <c r="T355" s="78"/>
      <c r="U355" s="78"/>
      <c r="V355" s="78"/>
      <c r="W355" s="56"/>
      <c r="X355" s="56"/>
      <c r="Y355" s="56"/>
      <c r="Z355" s="56"/>
      <c r="AA355" s="186"/>
    </row>
    <row r="356" spans="1:27" ht="15.75">
      <c r="A356" s="11"/>
      <c r="B356" s="11"/>
      <c r="C356" s="11"/>
      <c r="D356" s="49"/>
      <c r="E356" s="47"/>
      <c r="F356" s="47"/>
      <c r="G356" s="47"/>
      <c r="H356" s="47"/>
      <c r="I356" s="47"/>
      <c r="J356" s="47"/>
      <c r="K356" s="47"/>
      <c r="L356" s="48"/>
      <c r="M356" s="48"/>
      <c r="N356" s="47"/>
      <c r="O356" s="11"/>
      <c r="P356" s="11"/>
      <c r="Q356" s="11"/>
      <c r="R356" s="11"/>
      <c r="S356" s="11"/>
      <c r="T356" s="11"/>
      <c r="U356" s="11"/>
      <c r="V356" s="11"/>
      <c r="W356" s="45"/>
      <c r="X356" s="45"/>
      <c r="Y356" s="45"/>
      <c r="Z356" s="45"/>
      <c r="AA356" s="184"/>
    </row>
    <row r="357" spans="1:27" ht="15.75">
      <c r="A357" s="78"/>
      <c r="B357" s="78"/>
      <c r="C357" s="78"/>
      <c r="D357" s="79"/>
      <c r="E357" s="80"/>
      <c r="F357" s="80"/>
      <c r="G357" s="80"/>
      <c r="H357" s="80"/>
      <c r="I357" s="80"/>
      <c r="J357" s="80"/>
      <c r="K357" s="80"/>
      <c r="L357" s="81"/>
      <c r="M357" s="81"/>
      <c r="N357" s="80"/>
      <c r="O357" s="78"/>
      <c r="P357" s="78"/>
      <c r="Q357" s="78"/>
      <c r="R357" s="78"/>
      <c r="S357" s="78"/>
      <c r="T357" s="78"/>
      <c r="U357" s="78"/>
      <c r="V357" s="78"/>
      <c r="W357" s="56"/>
      <c r="X357" s="56"/>
      <c r="Y357" s="56"/>
      <c r="Z357" s="56"/>
      <c r="AA357" s="186"/>
    </row>
    <row r="358" spans="1:27" ht="15.75">
      <c r="A358" s="58"/>
      <c r="B358" s="58"/>
      <c r="C358" s="58"/>
      <c r="D358" s="63"/>
      <c r="E358" s="64"/>
      <c r="F358" s="64"/>
      <c r="G358" s="64"/>
      <c r="H358" s="64"/>
      <c r="I358" s="64"/>
      <c r="J358" s="64"/>
      <c r="K358" s="64"/>
      <c r="L358" s="65"/>
      <c r="M358" s="65"/>
      <c r="N358" s="64"/>
      <c r="O358" s="58"/>
      <c r="P358" s="58"/>
      <c r="Q358" s="58"/>
      <c r="R358" s="58"/>
      <c r="S358" s="70"/>
      <c r="T358" s="70"/>
      <c r="U358" s="58"/>
      <c r="V358" s="58"/>
      <c r="W358" s="67"/>
      <c r="X358" s="67"/>
      <c r="Y358" s="67"/>
      <c r="Z358" s="67"/>
      <c r="AA358" s="185"/>
    </row>
    <row r="359" spans="1:27" ht="15.75">
      <c r="A359" s="11"/>
      <c r="B359" s="11"/>
      <c r="C359" s="11"/>
      <c r="D359" s="49"/>
      <c r="E359" s="47"/>
      <c r="F359" s="47"/>
      <c r="G359" s="47"/>
      <c r="H359" s="47"/>
      <c r="I359" s="47"/>
      <c r="J359" s="47"/>
      <c r="K359" s="47"/>
      <c r="L359" s="48"/>
      <c r="M359" s="48"/>
      <c r="N359" s="47"/>
      <c r="O359" s="11"/>
      <c r="P359" s="11"/>
      <c r="Q359" s="11"/>
      <c r="R359" s="11"/>
      <c r="S359" s="11"/>
      <c r="T359" s="11"/>
      <c r="U359" s="11"/>
      <c r="V359" s="11"/>
      <c r="W359" s="45"/>
      <c r="X359" s="45"/>
      <c r="Y359" s="45"/>
      <c r="Z359" s="45"/>
      <c r="AA359" s="184"/>
    </row>
    <row r="360" spans="1:27" ht="15.75">
      <c r="A360" s="11"/>
      <c r="B360" s="11"/>
      <c r="C360" s="11"/>
      <c r="D360" s="49"/>
      <c r="E360" s="47"/>
      <c r="F360" s="47"/>
      <c r="G360" s="47"/>
      <c r="H360" s="47"/>
      <c r="I360" s="47"/>
      <c r="J360" s="47"/>
      <c r="K360" s="47"/>
      <c r="L360" s="48"/>
      <c r="M360" s="48"/>
      <c r="N360" s="47"/>
      <c r="O360" s="11"/>
      <c r="P360" s="11"/>
      <c r="Q360" s="11"/>
      <c r="R360" s="11"/>
      <c r="S360" s="59"/>
      <c r="T360" s="59"/>
      <c r="U360" s="11"/>
      <c r="V360" s="11"/>
      <c r="W360" s="45"/>
      <c r="X360" s="45"/>
      <c r="Y360" s="45"/>
      <c r="Z360" s="45"/>
      <c r="AA360" s="184"/>
    </row>
    <row r="361" spans="1:27" ht="15.75">
      <c r="A361" s="11"/>
      <c r="B361" s="11"/>
      <c r="C361" s="11"/>
      <c r="D361" s="49"/>
      <c r="E361" s="47"/>
      <c r="F361" s="47"/>
      <c r="G361" s="47"/>
      <c r="H361" s="47"/>
      <c r="I361" s="47"/>
      <c r="J361" s="47"/>
      <c r="K361" s="47"/>
      <c r="L361" s="48"/>
      <c r="M361" s="48"/>
      <c r="N361" s="47"/>
      <c r="O361" s="11"/>
      <c r="P361" s="11"/>
      <c r="Q361" s="11"/>
      <c r="R361" s="11"/>
      <c r="S361" s="11"/>
      <c r="T361" s="11"/>
      <c r="U361" s="11"/>
      <c r="V361" s="11"/>
      <c r="W361" s="45"/>
      <c r="X361" s="45"/>
      <c r="Y361" s="45"/>
      <c r="Z361" s="45"/>
      <c r="AA361" s="184"/>
    </row>
    <row r="362" spans="1:27" ht="15.75">
      <c r="A362" s="11"/>
      <c r="B362" s="11"/>
      <c r="C362" s="11"/>
      <c r="D362" s="49"/>
      <c r="E362" s="47"/>
      <c r="F362" s="47"/>
      <c r="G362" s="47"/>
      <c r="H362" s="47"/>
      <c r="I362" s="47"/>
      <c r="J362" s="47"/>
      <c r="K362" s="47"/>
      <c r="L362" s="48"/>
      <c r="M362" s="48"/>
      <c r="N362" s="47"/>
      <c r="O362" s="11"/>
      <c r="P362" s="11"/>
      <c r="Q362" s="11"/>
      <c r="R362" s="11"/>
      <c r="S362" s="59"/>
      <c r="T362" s="59"/>
      <c r="U362" s="11"/>
      <c r="V362" s="11"/>
      <c r="W362" s="45"/>
      <c r="X362" s="45"/>
      <c r="Y362" s="45"/>
      <c r="Z362" s="45"/>
      <c r="AA362" s="184"/>
    </row>
    <row r="363" spans="1:27" ht="15.75">
      <c r="A363" s="11"/>
      <c r="B363" s="11"/>
      <c r="C363" s="11"/>
      <c r="D363" s="49"/>
      <c r="E363" s="47"/>
      <c r="F363" s="47"/>
      <c r="G363" s="47"/>
      <c r="H363" s="47"/>
      <c r="I363" s="47"/>
      <c r="J363" s="47"/>
      <c r="K363" s="47"/>
      <c r="L363" s="48"/>
      <c r="M363" s="48"/>
      <c r="N363" s="47"/>
      <c r="O363" s="11"/>
      <c r="P363" s="11"/>
      <c r="Q363" s="11"/>
      <c r="R363" s="11"/>
      <c r="S363" s="11"/>
      <c r="T363" s="11"/>
      <c r="U363" s="11"/>
      <c r="V363" s="11"/>
      <c r="W363" s="45"/>
      <c r="X363" s="45"/>
      <c r="Y363" s="45"/>
      <c r="Z363" s="45"/>
      <c r="AA363" s="184"/>
    </row>
    <row r="364" spans="1:27" ht="15.75">
      <c r="A364" s="11"/>
      <c r="B364" s="11"/>
      <c r="C364" s="11"/>
      <c r="D364" s="49"/>
      <c r="E364" s="47"/>
      <c r="F364" s="47"/>
      <c r="G364" s="47"/>
      <c r="H364" s="47"/>
      <c r="I364" s="47"/>
      <c r="J364" s="47"/>
      <c r="K364" s="47"/>
      <c r="L364" s="48"/>
      <c r="M364" s="48"/>
      <c r="N364" s="47"/>
      <c r="O364" s="11"/>
      <c r="P364" s="11"/>
      <c r="Q364" s="11"/>
      <c r="R364" s="11"/>
      <c r="S364" s="11"/>
      <c r="T364" s="11"/>
      <c r="U364" s="11"/>
      <c r="V364" s="11"/>
      <c r="W364" s="45"/>
      <c r="X364" s="45"/>
      <c r="Y364" s="45"/>
      <c r="Z364" s="45"/>
      <c r="AA364" s="184"/>
    </row>
    <row r="365" spans="1:27" ht="15.75">
      <c r="A365" s="58"/>
      <c r="B365" s="58"/>
      <c r="C365" s="58"/>
      <c r="D365" s="63"/>
      <c r="E365" s="64"/>
      <c r="F365" s="64"/>
      <c r="G365" s="64"/>
      <c r="H365" s="64"/>
      <c r="I365" s="64"/>
      <c r="J365" s="64"/>
      <c r="K365" s="64"/>
      <c r="L365" s="65"/>
      <c r="M365" s="65"/>
      <c r="N365" s="64"/>
      <c r="O365" s="58"/>
      <c r="P365" s="58"/>
      <c r="Q365" s="58"/>
      <c r="R365" s="58"/>
      <c r="S365" s="58"/>
      <c r="T365" s="58"/>
      <c r="U365" s="58"/>
      <c r="V365" s="58"/>
      <c r="W365" s="67"/>
      <c r="X365" s="67"/>
      <c r="Y365" s="67"/>
      <c r="Z365" s="67"/>
      <c r="AA365" s="185"/>
    </row>
    <row r="366" spans="1:27" ht="15.75">
      <c r="A366" s="11"/>
      <c r="B366" s="11"/>
      <c r="C366" s="11"/>
      <c r="D366" s="49"/>
      <c r="E366" s="47"/>
      <c r="F366" s="47"/>
      <c r="G366" s="47"/>
      <c r="H366" s="47"/>
      <c r="I366" s="47"/>
      <c r="J366" s="47"/>
      <c r="K366" s="47"/>
      <c r="L366" s="48"/>
      <c r="M366" s="48"/>
      <c r="N366" s="47"/>
      <c r="O366" s="11"/>
      <c r="P366" s="11"/>
      <c r="Q366" s="11"/>
      <c r="R366" s="11"/>
      <c r="S366" s="11"/>
      <c r="T366" s="11"/>
      <c r="U366" s="11"/>
      <c r="V366" s="11"/>
      <c r="W366" s="45"/>
      <c r="X366" s="45"/>
      <c r="Y366" s="45"/>
      <c r="Z366" s="45"/>
      <c r="AA366" s="184"/>
    </row>
    <row r="367" spans="1:27" ht="15.75">
      <c r="A367" s="58"/>
      <c r="B367" s="58"/>
      <c r="C367" s="58"/>
      <c r="D367" s="63"/>
      <c r="E367" s="64"/>
      <c r="F367" s="64"/>
      <c r="G367" s="64"/>
      <c r="H367" s="64"/>
      <c r="I367" s="64"/>
      <c r="J367" s="64"/>
      <c r="K367" s="64"/>
      <c r="L367" s="65"/>
      <c r="M367" s="65"/>
      <c r="N367" s="64"/>
      <c r="O367" s="58"/>
      <c r="P367" s="58"/>
      <c r="Q367" s="58"/>
      <c r="R367" s="58"/>
      <c r="S367" s="70"/>
      <c r="T367" s="70"/>
      <c r="U367" s="58"/>
      <c r="V367" s="58"/>
      <c r="W367" s="67"/>
      <c r="X367" s="67"/>
      <c r="Y367" s="67"/>
      <c r="Z367" s="67"/>
      <c r="AA367" s="185"/>
    </row>
    <row r="368" spans="1:27" ht="15.75">
      <c r="A368" s="58"/>
      <c r="B368" s="58"/>
      <c r="C368" s="58"/>
      <c r="D368" s="63"/>
      <c r="E368" s="64"/>
      <c r="F368" s="64"/>
      <c r="G368" s="64"/>
      <c r="H368" s="64"/>
      <c r="I368" s="64"/>
      <c r="J368" s="64"/>
      <c r="K368" s="64"/>
      <c r="L368" s="65"/>
      <c r="M368" s="65"/>
      <c r="N368" s="64"/>
      <c r="O368" s="58"/>
      <c r="P368" s="58"/>
      <c r="Q368" s="58"/>
      <c r="R368" s="58"/>
      <c r="S368" s="70"/>
      <c r="T368" s="70"/>
      <c r="U368" s="58"/>
      <c r="V368" s="58"/>
      <c r="W368" s="67"/>
      <c r="X368" s="67"/>
      <c r="Y368" s="67"/>
      <c r="Z368" s="67"/>
      <c r="AA368" s="185"/>
    </row>
    <row r="369" spans="1:27" ht="15.75">
      <c r="A369" s="11"/>
      <c r="B369" s="11"/>
      <c r="C369" s="11"/>
      <c r="D369" s="49"/>
      <c r="E369" s="47"/>
      <c r="F369" s="47"/>
      <c r="G369" s="47"/>
      <c r="H369" s="47"/>
      <c r="I369" s="47"/>
      <c r="J369" s="47"/>
      <c r="K369" s="47"/>
      <c r="L369" s="48"/>
      <c r="M369" s="48"/>
      <c r="N369" s="47"/>
      <c r="O369" s="11"/>
      <c r="P369" s="11"/>
      <c r="Q369" s="11"/>
      <c r="R369" s="11"/>
      <c r="S369" s="11"/>
      <c r="T369" s="11"/>
      <c r="U369" s="11"/>
      <c r="V369" s="11"/>
      <c r="W369" s="45"/>
      <c r="X369" s="45"/>
      <c r="Y369" s="45"/>
      <c r="Z369" s="45"/>
      <c r="AA369" s="184"/>
    </row>
    <row r="370" spans="1:27" ht="15.75">
      <c r="A370" s="58"/>
      <c r="B370" s="58"/>
      <c r="C370" s="58"/>
      <c r="D370" s="63"/>
      <c r="E370" s="64"/>
      <c r="F370" s="64"/>
      <c r="G370" s="64"/>
      <c r="H370" s="64"/>
      <c r="I370" s="64"/>
      <c r="J370" s="64"/>
      <c r="K370" s="64"/>
      <c r="L370" s="65"/>
      <c r="M370" s="65"/>
      <c r="N370" s="64"/>
      <c r="O370" s="58"/>
      <c r="P370" s="58"/>
      <c r="Q370" s="58"/>
      <c r="R370" s="58"/>
      <c r="S370" s="70"/>
      <c r="T370" s="70"/>
      <c r="U370" s="58"/>
      <c r="V370" s="58"/>
      <c r="W370" s="67"/>
      <c r="X370" s="67"/>
      <c r="Y370" s="67"/>
      <c r="Z370" s="67"/>
      <c r="AA370" s="185"/>
    </row>
    <row r="371" spans="1:27" ht="15.75">
      <c r="A371" s="78"/>
      <c r="B371" s="78"/>
      <c r="C371" s="78"/>
      <c r="D371" s="79"/>
      <c r="E371" s="80"/>
      <c r="F371" s="80"/>
      <c r="G371" s="80"/>
      <c r="H371" s="80"/>
      <c r="I371" s="80"/>
      <c r="J371" s="80"/>
      <c r="K371" s="80"/>
      <c r="L371" s="81"/>
      <c r="M371" s="81"/>
      <c r="N371" s="80"/>
      <c r="O371" s="78"/>
      <c r="P371" s="78"/>
      <c r="Q371" s="78"/>
      <c r="R371" s="78"/>
      <c r="S371" s="78"/>
      <c r="T371" s="78"/>
      <c r="U371" s="78"/>
      <c r="V371" s="78"/>
      <c r="W371" s="56"/>
      <c r="X371" s="56"/>
      <c r="Y371" s="56"/>
      <c r="Z371" s="56"/>
      <c r="AA371" s="186"/>
    </row>
    <row r="372" spans="1:27" ht="15.75">
      <c r="A372" s="11"/>
      <c r="B372" s="11"/>
      <c r="C372" s="11"/>
      <c r="D372" s="49"/>
      <c r="E372" s="47"/>
      <c r="F372" s="47"/>
      <c r="G372" s="47"/>
      <c r="H372" s="47"/>
      <c r="I372" s="47"/>
      <c r="J372" s="47"/>
      <c r="K372" s="47"/>
      <c r="L372" s="48"/>
      <c r="M372" s="48"/>
      <c r="N372" s="47"/>
      <c r="O372" s="11"/>
      <c r="P372" s="11"/>
      <c r="Q372" s="11"/>
      <c r="R372" s="11"/>
      <c r="S372" s="11"/>
      <c r="T372" s="11"/>
      <c r="U372" s="11"/>
      <c r="V372" s="11"/>
      <c r="W372" s="45"/>
      <c r="X372" s="45"/>
      <c r="Y372" s="45"/>
      <c r="Z372" s="45"/>
      <c r="AA372" s="184"/>
    </row>
    <row r="373" spans="1:27" ht="15.75">
      <c r="A373" s="11"/>
      <c r="B373" s="11"/>
      <c r="C373" s="11"/>
      <c r="D373" s="49"/>
      <c r="E373" s="47"/>
      <c r="F373" s="47"/>
      <c r="G373" s="47"/>
      <c r="H373" s="47"/>
      <c r="I373" s="47"/>
      <c r="J373" s="47"/>
      <c r="K373" s="47"/>
      <c r="L373" s="48"/>
      <c r="M373" s="48"/>
      <c r="N373" s="47"/>
      <c r="O373" s="11"/>
      <c r="P373" s="11"/>
      <c r="Q373" s="11"/>
      <c r="R373" s="11"/>
      <c r="S373" s="11"/>
      <c r="T373" s="11"/>
      <c r="U373" s="11"/>
      <c r="V373" s="11"/>
      <c r="W373" s="45"/>
      <c r="X373" s="45"/>
      <c r="Y373" s="45"/>
      <c r="Z373" s="45"/>
      <c r="AA373" s="184"/>
    </row>
    <row r="374" spans="1:27" ht="15.75">
      <c r="A374" s="11"/>
      <c r="B374" s="11"/>
      <c r="C374" s="11"/>
      <c r="D374" s="49"/>
      <c r="E374" s="47"/>
      <c r="F374" s="47"/>
      <c r="G374" s="47"/>
      <c r="H374" s="47"/>
      <c r="I374" s="47"/>
      <c r="J374" s="47"/>
      <c r="K374" s="47"/>
      <c r="L374" s="48"/>
      <c r="M374" s="48"/>
      <c r="N374" s="47"/>
      <c r="O374" s="11"/>
      <c r="P374" s="11"/>
      <c r="Q374" s="11"/>
      <c r="R374" s="11"/>
      <c r="S374" s="11"/>
      <c r="T374" s="11"/>
      <c r="U374" s="11"/>
      <c r="V374" s="11"/>
      <c r="W374" s="45"/>
      <c r="X374" s="45"/>
      <c r="Y374" s="45"/>
      <c r="Z374" s="45"/>
      <c r="AA374" s="184"/>
    </row>
    <row r="375" spans="1:27" ht="15.75">
      <c r="A375" s="11"/>
      <c r="B375" s="11"/>
      <c r="C375" s="11"/>
      <c r="D375" s="49"/>
      <c r="E375" s="47"/>
      <c r="F375" s="47"/>
      <c r="G375" s="47"/>
      <c r="H375" s="47"/>
      <c r="I375" s="47"/>
      <c r="J375" s="47"/>
      <c r="K375" s="47"/>
      <c r="L375" s="48"/>
      <c r="M375" s="48"/>
      <c r="N375" s="47"/>
      <c r="O375" s="11"/>
      <c r="P375" s="11"/>
      <c r="Q375" s="11"/>
      <c r="R375" s="11"/>
      <c r="S375" s="59"/>
      <c r="T375" s="59"/>
      <c r="U375" s="11"/>
      <c r="V375" s="11"/>
      <c r="W375" s="45"/>
      <c r="X375" s="45"/>
      <c r="Y375" s="45"/>
      <c r="Z375" s="45"/>
      <c r="AA375" s="184"/>
    </row>
    <row r="376" spans="1:27" ht="15.75">
      <c r="A376" s="58"/>
      <c r="B376" s="58"/>
      <c r="C376" s="58"/>
      <c r="D376" s="63"/>
      <c r="E376" s="64"/>
      <c r="F376" s="64"/>
      <c r="G376" s="64"/>
      <c r="H376" s="64"/>
      <c r="I376" s="64"/>
      <c r="J376" s="64"/>
      <c r="K376" s="64"/>
      <c r="L376" s="65"/>
      <c r="M376" s="65"/>
      <c r="N376" s="64"/>
      <c r="O376" s="58"/>
      <c r="P376" s="58"/>
      <c r="Q376" s="58"/>
      <c r="R376" s="58"/>
      <c r="S376" s="70"/>
      <c r="T376" s="70"/>
      <c r="U376" s="58"/>
      <c r="V376" s="58"/>
      <c r="W376" s="67"/>
      <c r="X376" s="67"/>
      <c r="Y376" s="67"/>
      <c r="Z376" s="67"/>
      <c r="AA376" s="185"/>
    </row>
    <row r="377" spans="1:27" ht="15.75">
      <c r="A377" s="58"/>
      <c r="B377" s="58"/>
      <c r="C377" s="58"/>
      <c r="D377" s="63"/>
      <c r="E377" s="64"/>
      <c r="F377" s="64"/>
      <c r="G377" s="64"/>
      <c r="H377" s="64"/>
      <c r="I377" s="64"/>
      <c r="J377" s="64"/>
      <c r="K377" s="64"/>
      <c r="L377" s="65"/>
      <c r="M377" s="65"/>
      <c r="N377" s="64"/>
      <c r="O377" s="58"/>
      <c r="P377" s="58"/>
      <c r="Q377" s="58"/>
      <c r="R377" s="58"/>
      <c r="S377" s="58"/>
      <c r="T377" s="58"/>
      <c r="U377" s="58"/>
      <c r="V377" s="58"/>
      <c r="W377" s="67"/>
      <c r="X377" s="67"/>
      <c r="Y377" s="67"/>
      <c r="Z377" s="67"/>
      <c r="AA377" s="185"/>
    </row>
    <row r="378" spans="1:27" ht="15.75">
      <c r="A378" s="11"/>
      <c r="B378" s="11"/>
      <c r="C378" s="11"/>
      <c r="D378" s="49"/>
      <c r="E378" s="47"/>
      <c r="F378" s="47"/>
      <c r="G378" s="47"/>
      <c r="H378" s="47"/>
      <c r="I378" s="47"/>
      <c r="J378" s="47"/>
      <c r="K378" s="47"/>
      <c r="L378" s="48"/>
      <c r="M378" s="48"/>
      <c r="N378" s="47"/>
      <c r="O378" s="11"/>
      <c r="P378" s="11"/>
      <c r="Q378" s="11"/>
      <c r="R378" s="11"/>
      <c r="S378" s="11"/>
      <c r="T378" s="11"/>
      <c r="U378" s="11"/>
      <c r="V378" s="11"/>
      <c r="W378" s="45"/>
      <c r="X378" s="45"/>
      <c r="Y378" s="45"/>
      <c r="Z378" s="45"/>
      <c r="AA378" s="184"/>
    </row>
    <row r="379" spans="1:27" ht="15.75">
      <c r="A379" s="11"/>
      <c r="B379" s="11"/>
      <c r="C379" s="11"/>
      <c r="D379" s="49"/>
      <c r="E379" s="47"/>
      <c r="F379" s="47"/>
      <c r="G379" s="47"/>
      <c r="H379" s="47"/>
      <c r="I379" s="47"/>
      <c r="J379" s="47"/>
      <c r="K379" s="47"/>
      <c r="L379" s="48"/>
      <c r="M379" s="48"/>
      <c r="N379" s="47"/>
      <c r="O379" s="11"/>
      <c r="P379" s="11"/>
      <c r="Q379" s="11"/>
      <c r="R379" s="11"/>
      <c r="S379" s="11"/>
      <c r="T379" s="11"/>
      <c r="U379" s="11"/>
      <c r="V379" s="11"/>
      <c r="W379" s="45"/>
      <c r="X379" s="45"/>
      <c r="Y379" s="45"/>
      <c r="Z379" s="45"/>
      <c r="AA379" s="184"/>
    </row>
    <row r="380" spans="1:27" ht="15.75">
      <c r="A380" s="11"/>
      <c r="B380" s="11"/>
      <c r="C380" s="11"/>
      <c r="D380" s="49"/>
      <c r="E380" s="47"/>
      <c r="F380" s="47"/>
      <c r="G380" s="47"/>
      <c r="H380" s="47"/>
      <c r="I380" s="47"/>
      <c r="J380" s="47"/>
      <c r="K380" s="47"/>
      <c r="L380" s="48"/>
      <c r="M380" s="48"/>
      <c r="N380" s="47"/>
      <c r="O380" s="11"/>
      <c r="P380" s="11"/>
      <c r="Q380" s="11"/>
      <c r="R380" s="11"/>
      <c r="S380" s="11"/>
      <c r="T380" s="11"/>
      <c r="U380" s="11"/>
      <c r="V380" s="11"/>
      <c r="W380" s="45"/>
      <c r="X380" s="45"/>
      <c r="Y380" s="45"/>
      <c r="Z380" s="45"/>
      <c r="AA380" s="184"/>
    </row>
    <row r="381" spans="1:27" ht="15.75">
      <c r="A381" s="11"/>
      <c r="B381" s="11"/>
      <c r="C381" s="11"/>
      <c r="D381" s="49"/>
      <c r="E381" s="47"/>
      <c r="F381" s="47"/>
      <c r="G381" s="47"/>
      <c r="H381" s="47"/>
      <c r="I381" s="47"/>
      <c r="J381" s="47"/>
      <c r="K381" s="47"/>
      <c r="L381" s="48"/>
      <c r="M381" s="48"/>
      <c r="N381" s="47"/>
      <c r="O381" s="11"/>
      <c r="P381" s="11"/>
      <c r="Q381" s="11"/>
      <c r="R381" s="11"/>
      <c r="S381" s="11"/>
      <c r="T381" s="11"/>
      <c r="U381" s="11"/>
      <c r="V381" s="11"/>
      <c r="W381" s="45"/>
      <c r="X381" s="45"/>
      <c r="Y381" s="45"/>
      <c r="Z381" s="45"/>
      <c r="AA381" s="184"/>
    </row>
    <row r="382" spans="1:27" ht="15.75">
      <c r="A382" s="11"/>
      <c r="B382" s="11"/>
      <c r="C382" s="11"/>
      <c r="D382" s="49"/>
      <c r="E382" s="47"/>
      <c r="F382" s="47"/>
      <c r="G382" s="47"/>
      <c r="H382" s="47"/>
      <c r="I382" s="47"/>
      <c r="J382" s="47"/>
      <c r="K382" s="47"/>
      <c r="L382" s="48"/>
      <c r="M382" s="48"/>
      <c r="N382" s="47"/>
      <c r="O382" s="11"/>
      <c r="P382" s="11"/>
      <c r="Q382" s="11"/>
      <c r="R382" s="11"/>
      <c r="S382" s="11"/>
      <c r="T382" s="11"/>
      <c r="U382" s="11"/>
      <c r="V382" s="11"/>
      <c r="W382" s="45"/>
      <c r="X382" s="45"/>
      <c r="Y382" s="45"/>
      <c r="Z382" s="45"/>
      <c r="AA382" s="184"/>
    </row>
    <row r="383" spans="1:27" ht="15.75">
      <c r="A383" s="58"/>
      <c r="B383" s="58"/>
      <c r="C383" s="58"/>
      <c r="D383" s="63"/>
      <c r="E383" s="64"/>
      <c r="F383" s="64"/>
      <c r="G383" s="64"/>
      <c r="H383" s="64"/>
      <c r="I383" s="64"/>
      <c r="J383" s="64"/>
      <c r="K383" s="64"/>
      <c r="L383" s="65"/>
      <c r="M383" s="65"/>
      <c r="N383" s="64"/>
      <c r="O383" s="58"/>
      <c r="P383" s="58"/>
      <c r="Q383" s="58"/>
      <c r="R383" s="58"/>
      <c r="S383" s="70"/>
      <c r="T383" s="70"/>
      <c r="U383" s="58"/>
      <c r="V383" s="58"/>
      <c r="W383" s="67"/>
      <c r="X383" s="67"/>
      <c r="Y383" s="67"/>
      <c r="Z383" s="67"/>
      <c r="AA383" s="185"/>
    </row>
    <row r="384" spans="1:27" ht="15.75">
      <c r="A384" s="11"/>
      <c r="B384" s="11"/>
      <c r="C384" s="11"/>
      <c r="D384" s="49"/>
      <c r="E384" s="47"/>
      <c r="F384" s="47"/>
      <c r="G384" s="47"/>
      <c r="H384" s="47"/>
      <c r="I384" s="47"/>
      <c r="J384" s="47"/>
      <c r="K384" s="47"/>
      <c r="L384" s="48"/>
      <c r="M384" s="48"/>
      <c r="N384" s="47"/>
      <c r="O384" s="11"/>
      <c r="P384" s="11"/>
      <c r="Q384" s="11"/>
      <c r="R384" s="11"/>
      <c r="S384" s="11"/>
      <c r="T384" s="11"/>
      <c r="U384" s="11"/>
      <c r="V384" s="11"/>
      <c r="W384" s="45"/>
      <c r="X384" s="45"/>
      <c r="Y384" s="45"/>
      <c r="Z384" s="45"/>
      <c r="AA384" s="184"/>
    </row>
    <row r="385" spans="1:27" ht="15.75">
      <c r="A385" s="58"/>
      <c r="B385" s="58"/>
      <c r="C385" s="58"/>
      <c r="D385" s="63"/>
      <c r="E385" s="64"/>
      <c r="F385" s="64"/>
      <c r="G385" s="64"/>
      <c r="H385" s="64"/>
      <c r="I385" s="64"/>
      <c r="J385" s="64"/>
      <c r="K385" s="64"/>
      <c r="L385" s="65"/>
      <c r="M385" s="65"/>
      <c r="N385" s="64"/>
      <c r="O385" s="58"/>
      <c r="P385" s="58"/>
      <c r="Q385" s="58"/>
      <c r="R385" s="58"/>
      <c r="S385" s="58"/>
      <c r="T385" s="58"/>
      <c r="U385" s="58"/>
      <c r="V385" s="58"/>
      <c r="W385" s="67"/>
      <c r="X385" s="67"/>
      <c r="Y385" s="67"/>
      <c r="Z385" s="67"/>
      <c r="AA385" s="185"/>
    </row>
    <row r="386" spans="1:27" ht="15.75">
      <c r="A386" s="11"/>
      <c r="B386" s="11"/>
      <c r="C386" s="11"/>
      <c r="D386" s="49"/>
      <c r="E386" s="47"/>
      <c r="F386" s="47"/>
      <c r="G386" s="47"/>
      <c r="H386" s="47"/>
      <c r="I386" s="47"/>
      <c r="J386" s="47"/>
      <c r="K386" s="47"/>
      <c r="L386" s="48"/>
      <c r="M386" s="48"/>
      <c r="N386" s="47"/>
      <c r="O386" s="11"/>
      <c r="P386" s="11"/>
      <c r="Q386" s="11"/>
      <c r="R386" s="11"/>
      <c r="S386" s="11"/>
      <c r="T386" s="11"/>
      <c r="U386" s="11"/>
      <c r="V386" s="11"/>
      <c r="W386" s="45"/>
      <c r="X386" s="45"/>
      <c r="Y386" s="45"/>
      <c r="Z386" s="45"/>
      <c r="AA386" s="184"/>
    </row>
    <row r="387" spans="1:27" ht="15.75">
      <c r="A387" s="11"/>
      <c r="B387" s="11"/>
      <c r="C387" s="11"/>
      <c r="D387" s="49"/>
      <c r="E387" s="47"/>
      <c r="F387" s="47"/>
      <c r="G387" s="47"/>
      <c r="H387" s="47"/>
      <c r="I387" s="47"/>
      <c r="J387" s="47"/>
      <c r="K387" s="47"/>
      <c r="L387" s="48"/>
      <c r="M387" s="48"/>
      <c r="N387" s="47"/>
      <c r="O387" s="11"/>
      <c r="P387" s="11"/>
      <c r="Q387" s="11"/>
      <c r="R387" s="11"/>
      <c r="S387" s="11"/>
      <c r="T387" s="11"/>
      <c r="U387" s="11"/>
      <c r="V387" s="11"/>
      <c r="W387" s="45"/>
      <c r="X387" s="45"/>
      <c r="Y387" s="45"/>
      <c r="Z387" s="45"/>
      <c r="AA387" s="184"/>
    </row>
    <row r="388" spans="1:27" ht="15.75">
      <c r="A388" s="58"/>
      <c r="B388" s="58"/>
      <c r="C388" s="58"/>
      <c r="D388" s="63"/>
      <c r="E388" s="64"/>
      <c r="F388" s="64"/>
      <c r="G388" s="64"/>
      <c r="H388" s="64"/>
      <c r="I388" s="64"/>
      <c r="J388" s="64"/>
      <c r="K388" s="64"/>
      <c r="L388" s="65"/>
      <c r="M388" s="65"/>
      <c r="N388" s="64"/>
      <c r="O388" s="58"/>
      <c r="P388" s="58"/>
      <c r="Q388" s="58"/>
      <c r="R388" s="58"/>
      <c r="S388" s="58"/>
      <c r="T388" s="58"/>
      <c r="U388" s="58"/>
      <c r="V388" s="58"/>
      <c r="W388" s="67"/>
      <c r="X388" s="67"/>
      <c r="Y388" s="67"/>
      <c r="Z388" s="67"/>
      <c r="AA388" s="185"/>
    </row>
    <row r="389" spans="1:27" ht="15.75">
      <c r="A389" s="58"/>
      <c r="B389" s="58"/>
      <c r="C389" s="58"/>
      <c r="D389" s="63"/>
      <c r="E389" s="64"/>
      <c r="F389" s="64"/>
      <c r="G389" s="64"/>
      <c r="H389" s="64"/>
      <c r="I389" s="64"/>
      <c r="J389" s="64"/>
      <c r="K389" s="64"/>
      <c r="L389" s="65"/>
      <c r="M389" s="65"/>
      <c r="N389" s="64"/>
      <c r="O389" s="58"/>
      <c r="P389" s="58"/>
      <c r="Q389" s="58"/>
      <c r="R389" s="58"/>
      <c r="S389" s="70"/>
      <c r="T389" s="70"/>
      <c r="U389" s="58"/>
      <c r="V389" s="58"/>
      <c r="W389" s="67"/>
      <c r="X389" s="67"/>
      <c r="Y389" s="67"/>
      <c r="Z389" s="67"/>
      <c r="AA389" s="185"/>
    </row>
    <row r="390" spans="1:27" ht="15.75">
      <c r="A390" s="11"/>
      <c r="B390" s="11"/>
      <c r="C390" s="11"/>
      <c r="D390" s="49"/>
      <c r="E390" s="47"/>
      <c r="F390" s="47"/>
      <c r="G390" s="47"/>
      <c r="H390" s="47"/>
      <c r="I390" s="47"/>
      <c r="J390" s="47"/>
      <c r="K390" s="47"/>
      <c r="L390" s="48"/>
      <c r="M390" s="48"/>
      <c r="N390" s="47"/>
      <c r="O390" s="11"/>
      <c r="P390" s="11"/>
      <c r="Q390" s="11"/>
      <c r="R390" s="11"/>
      <c r="S390" s="11"/>
      <c r="T390" s="11"/>
      <c r="U390" s="11"/>
      <c r="V390" s="11"/>
      <c r="W390" s="45"/>
      <c r="X390" s="45"/>
      <c r="Y390" s="45"/>
      <c r="Z390" s="45"/>
      <c r="AA390" s="184"/>
    </row>
    <row r="391" spans="1:27" ht="15.75">
      <c r="A391" s="11"/>
      <c r="B391" s="11"/>
      <c r="C391" s="11"/>
      <c r="D391" s="49"/>
      <c r="E391" s="47"/>
      <c r="F391" s="47"/>
      <c r="G391" s="47"/>
      <c r="H391" s="47"/>
      <c r="I391" s="47"/>
      <c r="J391" s="47"/>
      <c r="K391" s="47"/>
      <c r="L391" s="48"/>
      <c r="M391" s="48"/>
      <c r="N391" s="47"/>
      <c r="O391" s="11"/>
      <c r="P391" s="11"/>
      <c r="Q391" s="11"/>
      <c r="R391" s="11"/>
      <c r="S391" s="11"/>
      <c r="T391" s="11"/>
      <c r="U391" s="11"/>
      <c r="V391" s="11"/>
      <c r="W391" s="45"/>
      <c r="X391" s="45"/>
      <c r="Y391" s="45"/>
      <c r="Z391" s="45"/>
      <c r="AA391" s="184"/>
    </row>
    <row r="392" spans="1:27" ht="15.75">
      <c r="A392" s="11"/>
      <c r="B392" s="11"/>
      <c r="C392" s="11"/>
      <c r="D392" s="49"/>
      <c r="E392" s="47"/>
      <c r="F392" s="47"/>
      <c r="G392" s="47"/>
      <c r="H392" s="47"/>
      <c r="I392" s="47"/>
      <c r="J392" s="47"/>
      <c r="K392" s="47"/>
      <c r="L392" s="48"/>
      <c r="M392" s="48"/>
      <c r="N392" s="47"/>
      <c r="O392" s="11"/>
      <c r="P392" s="11"/>
      <c r="Q392" s="11"/>
      <c r="R392" s="11"/>
      <c r="S392" s="11"/>
      <c r="T392" s="11"/>
      <c r="U392" s="11"/>
      <c r="V392" s="11"/>
      <c r="W392" s="45"/>
      <c r="X392" s="45"/>
      <c r="Y392" s="45"/>
      <c r="Z392" s="45"/>
      <c r="AA392" s="184"/>
    </row>
    <row r="393" spans="1:27" ht="15.75">
      <c r="A393" s="58"/>
      <c r="B393" s="58"/>
      <c r="C393" s="58"/>
      <c r="D393" s="63"/>
      <c r="E393" s="64"/>
      <c r="F393" s="64"/>
      <c r="G393" s="64"/>
      <c r="H393" s="64"/>
      <c r="I393" s="64"/>
      <c r="J393" s="64"/>
      <c r="K393" s="64"/>
      <c r="L393" s="65"/>
      <c r="M393" s="65"/>
      <c r="N393" s="64"/>
      <c r="O393" s="58"/>
      <c r="P393" s="58"/>
      <c r="Q393" s="58"/>
      <c r="R393" s="58"/>
      <c r="S393" s="70"/>
      <c r="T393" s="70"/>
      <c r="U393" s="58"/>
      <c r="V393" s="58"/>
      <c r="W393" s="67"/>
      <c r="X393" s="67"/>
      <c r="Y393" s="67"/>
      <c r="Z393" s="67"/>
      <c r="AA393" s="185"/>
    </row>
    <row r="394" spans="1:27" ht="15.75">
      <c r="A394" s="11"/>
      <c r="B394" s="11"/>
      <c r="C394" s="11"/>
      <c r="D394" s="49"/>
      <c r="E394" s="47"/>
      <c r="F394" s="47"/>
      <c r="G394" s="47"/>
      <c r="H394" s="47"/>
      <c r="I394" s="47"/>
      <c r="J394" s="47"/>
      <c r="K394" s="47"/>
      <c r="L394" s="48"/>
      <c r="M394" s="48"/>
      <c r="N394" s="47"/>
      <c r="O394" s="11"/>
      <c r="P394" s="11"/>
      <c r="Q394" s="11"/>
      <c r="R394" s="11"/>
      <c r="S394" s="59"/>
      <c r="T394" s="59"/>
      <c r="U394" s="11"/>
      <c r="V394" s="11"/>
      <c r="W394" s="45"/>
      <c r="X394" s="45"/>
      <c r="Y394" s="45"/>
      <c r="Z394" s="45"/>
      <c r="AA394" s="184"/>
    </row>
    <row r="395" spans="1:27" ht="15.75">
      <c r="A395" s="11"/>
      <c r="B395" s="11"/>
      <c r="C395" s="11"/>
      <c r="D395" s="49"/>
      <c r="E395" s="47"/>
      <c r="F395" s="47"/>
      <c r="G395" s="47"/>
      <c r="H395" s="47"/>
      <c r="I395" s="47"/>
      <c r="J395" s="47"/>
      <c r="K395" s="47"/>
      <c r="L395" s="48"/>
      <c r="M395" s="48"/>
      <c r="N395" s="47"/>
      <c r="O395" s="11"/>
      <c r="P395" s="11"/>
      <c r="Q395" s="11"/>
      <c r="R395" s="11"/>
      <c r="S395" s="11"/>
      <c r="T395" s="11"/>
      <c r="U395" s="11"/>
      <c r="V395" s="11"/>
      <c r="W395" s="45"/>
      <c r="X395" s="45"/>
      <c r="Y395" s="45"/>
      <c r="Z395" s="45"/>
      <c r="AA395" s="184"/>
    </row>
    <row r="396" spans="1:27" ht="15.75">
      <c r="A396" s="11"/>
      <c r="B396" s="11"/>
      <c r="C396" s="11"/>
      <c r="D396" s="49"/>
      <c r="E396" s="47"/>
      <c r="F396" s="47"/>
      <c r="G396" s="47"/>
      <c r="H396" s="47"/>
      <c r="I396" s="47"/>
      <c r="J396" s="47"/>
      <c r="K396" s="47"/>
      <c r="L396" s="48"/>
      <c r="M396" s="48"/>
      <c r="N396" s="47"/>
      <c r="O396" s="11"/>
      <c r="P396" s="11"/>
      <c r="Q396" s="11"/>
      <c r="R396" s="11"/>
      <c r="S396" s="11"/>
      <c r="T396" s="11"/>
      <c r="U396" s="11"/>
      <c r="V396" s="11"/>
      <c r="W396" s="45"/>
      <c r="X396" s="45"/>
      <c r="Y396" s="45"/>
      <c r="Z396" s="45"/>
      <c r="AA396" s="184"/>
    </row>
    <row r="397" spans="1:27" ht="15.75">
      <c r="A397" s="11"/>
      <c r="B397" s="11"/>
      <c r="C397" s="11"/>
      <c r="D397" s="49"/>
      <c r="E397" s="47"/>
      <c r="F397" s="47"/>
      <c r="G397" s="47"/>
      <c r="H397" s="47"/>
      <c r="I397" s="47"/>
      <c r="J397" s="47"/>
      <c r="K397" s="47"/>
      <c r="L397" s="48"/>
      <c r="M397" s="48"/>
      <c r="N397" s="47"/>
      <c r="O397" s="11"/>
      <c r="P397" s="11"/>
      <c r="Q397" s="11"/>
      <c r="R397" s="11"/>
      <c r="S397" s="11"/>
      <c r="T397" s="11"/>
      <c r="U397" s="11"/>
      <c r="V397" s="11"/>
      <c r="W397" s="45"/>
      <c r="X397" s="45"/>
      <c r="Y397" s="45"/>
      <c r="Z397" s="45"/>
      <c r="AA397" s="184"/>
    </row>
    <row r="398" spans="1:27" ht="15.75">
      <c r="A398" s="58"/>
      <c r="B398" s="58"/>
      <c r="C398" s="58"/>
      <c r="D398" s="63"/>
      <c r="E398" s="64"/>
      <c r="F398" s="64"/>
      <c r="G398" s="64"/>
      <c r="H398" s="64"/>
      <c r="I398" s="64"/>
      <c r="J398" s="64"/>
      <c r="K398" s="64"/>
      <c r="L398" s="65"/>
      <c r="M398" s="65"/>
      <c r="N398" s="64"/>
      <c r="O398" s="58"/>
      <c r="P398" s="58"/>
      <c r="Q398" s="58"/>
      <c r="R398" s="58"/>
      <c r="S398" s="70"/>
      <c r="T398" s="70"/>
      <c r="U398" s="58"/>
      <c r="V398" s="58"/>
      <c r="W398" s="67"/>
      <c r="X398" s="67"/>
      <c r="Y398" s="67"/>
      <c r="Z398" s="67"/>
      <c r="AA398" s="185"/>
    </row>
    <row r="399" spans="1:27" ht="15.75">
      <c r="A399" s="11"/>
      <c r="B399" s="11"/>
      <c r="C399" s="11"/>
      <c r="D399" s="49"/>
      <c r="E399" s="47"/>
      <c r="F399" s="47"/>
      <c r="G399" s="47"/>
      <c r="H399" s="47"/>
      <c r="I399" s="47"/>
      <c r="J399" s="47"/>
      <c r="K399" s="47"/>
      <c r="L399" s="48"/>
      <c r="M399" s="48"/>
      <c r="N399" s="47"/>
      <c r="O399" s="11"/>
      <c r="P399" s="11"/>
      <c r="Q399" s="11"/>
      <c r="R399" s="11"/>
      <c r="S399" s="11"/>
      <c r="T399" s="11"/>
      <c r="U399" s="11"/>
      <c r="V399" s="11"/>
      <c r="W399" s="45"/>
      <c r="X399" s="45"/>
      <c r="Y399" s="45"/>
      <c r="Z399" s="45"/>
      <c r="AA399" s="184"/>
    </row>
    <row r="400" spans="1:27" ht="15.75">
      <c r="A400" s="11"/>
      <c r="B400" s="11"/>
      <c r="C400" s="11"/>
      <c r="D400" s="49"/>
      <c r="E400" s="47"/>
      <c r="F400" s="47"/>
      <c r="G400" s="47"/>
      <c r="H400" s="47"/>
      <c r="I400" s="47"/>
      <c r="J400" s="47"/>
      <c r="K400" s="47"/>
      <c r="L400" s="48"/>
      <c r="M400" s="48"/>
      <c r="N400" s="47"/>
      <c r="O400" s="11"/>
      <c r="P400" s="11"/>
      <c r="Q400" s="11"/>
      <c r="R400" s="11"/>
      <c r="S400" s="11"/>
      <c r="T400" s="11"/>
      <c r="U400" s="11"/>
      <c r="V400" s="11"/>
      <c r="W400" s="45"/>
      <c r="X400" s="45"/>
      <c r="Y400" s="45"/>
      <c r="Z400" s="45"/>
      <c r="AA400" s="184"/>
    </row>
    <row r="401" spans="1:27" ht="15.75">
      <c r="A401" s="11"/>
      <c r="B401" s="11"/>
      <c r="C401" s="11"/>
      <c r="D401" s="49"/>
      <c r="E401" s="47"/>
      <c r="F401" s="47"/>
      <c r="G401" s="47"/>
      <c r="H401" s="47"/>
      <c r="I401" s="47"/>
      <c r="J401" s="47"/>
      <c r="K401" s="47"/>
      <c r="L401" s="48"/>
      <c r="M401" s="48"/>
      <c r="N401" s="47"/>
      <c r="O401" s="11"/>
      <c r="P401" s="11"/>
      <c r="Q401" s="11"/>
      <c r="R401" s="11"/>
      <c r="S401" s="59"/>
      <c r="T401" s="59"/>
      <c r="U401" s="11"/>
      <c r="V401" s="11"/>
      <c r="W401" s="45"/>
      <c r="X401" s="45"/>
      <c r="Y401" s="45"/>
      <c r="Z401" s="45"/>
      <c r="AA401" s="184"/>
    </row>
    <row r="402" spans="1:27" ht="15.75">
      <c r="A402" s="11"/>
      <c r="B402" s="11"/>
      <c r="C402" s="11"/>
      <c r="D402" s="49"/>
      <c r="E402" s="47"/>
      <c r="F402" s="47"/>
      <c r="G402" s="47"/>
      <c r="H402" s="47"/>
      <c r="I402" s="47"/>
      <c r="J402" s="47"/>
      <c r="K402" s="47"/>
      <c r="L402" s="48"/>
      <c r="M402" s="48"/>
      <c r="N402" s="47"/>
      <c r="O402" s="11"/>
      <c r="P402" s="11"/>
      <c r="Q402" s="11"/>
      <c r="R402" s="11"/>
      <c r="S402" s="59"/>
      <c r="T402" s="59"/>
      <c r="U402" s="11"/>
      <c r="V402" s="11"/>
      <c r="W402" s="45"/>
      <c r="X402" s="45"/>
      <c r="Y402" s="45"/>
      <c r="Z402" s="45"/>
      <c r="AA402" s="184"/>
    </row>
    <row r="403" spans="1:27" ht="15.75">
      <c r="A403" s="11"/>
      <c r="B403" s="11"/>
      <c r="C403" s="11"/>
      <c r="D403" s="49"/>
      <c r="E403" s="47"/>
      <c r="F403" s="47"/>
      <c r="G403" s="47"/>
      <c r="H403" s="47"/>
      <c r="I403" s="47"/>
      <c r="J403" s="47"/>
      <c r="K403" s="47"/>
      <c r="L403" s="48"/>
      <c r="M403" s="48"/>
      <c r="N403" s="47"/>
      <c r="O403" s="11"/>
      <c r="P403" s="11"/>
      <c r="Q403" s="11"/>
      <c r="R403" s="11"/>
      <c r="S403" s="11"/>
      <c r="T403" s="11"/>
      <c r="U403" s="11"/>
      <c r="V403" s="11"/>
      <c r="W403" s="45"/>
      <c r="X403" s="45"/>
      <c r="Y403" s="45"/>
      <c r="Z403" s="45"/>
      <c r="AA403" s="184"/>
    </row>
    <row r="404" spans="1:27" ht="15.75">
      <c r="A404" s="11"/>
      <c r="B404" s="11"/>
      <c r="C404" s="11"/>
      <c r="D404" s="49"/>
      <c r="E404" s="47"/>
      <c r="F404" s="47"/>
      <c r="G404" s="47"/>
      <c r="H404" s="47"/>
      <c r="I404" s="47"/>
      <c r="J404" s="47"/>
      <c r="K404" s="47"/>
      <c r="L404" s="48"/>
      <c r="M404" s="48"/>
      <c r="N404" s="47"/>
      <c r="O404" s="11"/>
      <c r="P404" s="11"/>
      <c r="Q404" s="11"/>
      <c r="R404" s="11"/>
      <c r="S404" s="11"/>
      <c r="T404" s="11"/>
      <c r="U404" s="11"/>
      <c r="V404" s="11"/>
      <c r="W404" s="45"/>
      <c r="X404" s="45"/>
      <c r="Y404" s="45"/>
      <c r="Z404" s="45"/>
      <c r="AA404" s="184"/>
    </row>
    <row r="405" spans="1:27" ht="15.75">
      <c r="A405" s="57"/>
      <c r="B405" s="57"/>
      <c r="C405" s="57"/>
      <c r="D405" s="71"/>
      <c r="E405" s="72"/>
      <c r="F405" s="72"/>
      <c r="G405" s="72"/>
      <c r="H405" s="72"/>
      <c r="I405" s="72"/>
      <c r="J405" s="72"/>
      <c r="K405" s="72"/>
      <c r="L405" s="73"/>
      <c r="M405" s="73"/>
      <c r="N405" s="72"/>
      <c r="O405" s="57"/>
      <c r="P405" s="57"/>
      <c r="Q405" s="57"/>
      <c r="R405" s="57"/>
      <c r="S405" s="87"/>
      <c r="T405" s="87"/>
      <c r="U405" s="57"/>
      <c r="V405" s="57"/>
      <c r="W405" s="75"/>
      <c r="X405" s="75"/>
      <c r="Y405" s="75"/>
      <c r="Z405" s="75"/>
      <c r="AA405" s="187"/>
    </row>
    <row r="406" spans="1:27" ht="15.75">
      <c r="A406" s="11"/>
      <c r="B406" s="11"/>
      <c r="C406" s="11"/>
      <c r="D406" s="49"/>
      <c r="E406" s="47"/>
      <c r="F406" s="47"/>
      <c r="G406" s="47"/>
      <c r="H406" s="47"/>
      <c r="I406" s="47"/>
      <c r="J406" s="47"/>
      <c r="K406" s="47"/>
      <c r="L406" s="48"/>
      <c r="M406" s="48"/>
      <c r="N406" s="47"/>
      <c r="O406" s="11"/>
      <c r="P406" s="11"/>
      <c r="Q406" s="11"/>
      <c r="R406" s="11"/>
      <c r="S406" s="11"/>
      <c r="T406" s="11"/>
      <c r="U406" s="11"/>
      <c r="V406" s="11"/>
      <c r="W406" s="45"/>
      <c r="X406" s="45"/>
      <c r="Y406" s="45"/>
      <c r="Z406" s="45"/>
      <c r="AA406" s="184"/>
    </row>
    <row r="407" spans="1:27" ht="15.75">
      <c r="A407" s="11"/>
      <c r="B407" s="11"/>
      <c r="C407" s="11"/>
      <c r="D407" s="49"/>
      <c r="E407" s="47"/>
      <c r="F407" s="47"/>
      <c r="G407" s="47"/>
      <c r="H407" s="47"/>
      <c r="I407" s="47"/>
      <c r="J407" s="47"/>
      <c r="K407" s="47"/>
      <c r="L407" s="48"/>
      <c r="M407" s="48"/>
      <c r="N407" s="47"/>
      <c r="O407" s="11"/>
      <c r="P407" s="11"/>
      <c r="Q407" s="11"/>
      <c r="R407" s="11"/>
      <c r="S407" s="11"/>
      <c r="T407" s="11"/>
      <c r="U407" s="11"/>
      <c r="V407" s="11"/>
      <c r="W407" s="45"/>
      <c r="X407" s="45"/>
      <c r="Y407" s="45"/>
      <c r="Z407" s="45"/>
      <c r="AA407" s="184"/>
    </row>
    <row r="408" spans="1:27" ht="15.75">
      <c r="A408" s="11"/>
      <c r="B408" s="11"/>
      <c r="C408" s="11"/>
      <c r="D408" s="49"/>
      <c r="E408" s="47"/>
      <c r="F408" s="47"/>
      <c r="G408" s="47"/>
      <c r="H408" s="47"/>
      <c r="I408" s="47"/>
      <c r="J408" s="47"/>
      <c r="K408" s="47"/>
      <c r="L408" s="48"/>
      <c r="M408" s="48"/>
      <c r="N408" s="47"/>
      <c r="O408" s="11"/>
      <c r="P408" s="11"/>
      <c r="Q408" s="11"/>
      <c r="R408" s="11"/>
      <c r="S408" s="11"/>
      <c r="T408" s="11"/>
      <c r="U408" s="11"/>
      <c r="V408" s="11"/>
      <c r="W408" s="45"/>
      <c r="X408" s="45"/>
      <c r="Y408" s="45"/>
      <c r="Z408" s="45"/>
      <c r="AA408" s="184"/>
    </row>
    <row r="409" spans="1:27" ht="15.75">
      <c r="A409" s="11"/>
      <c r="B409" s="11"/>
      <c r="C409" s="11"/>
      <c r="D409" s="49"/>
      <c r="E409" s="47"/>
      <c r="F409" s="47"/>
      <c r="G409" s="47"/>
      <c r="H409" s="47"/>
      <c r="I409" s="47"/>
      <c r="J409" s="47"/>
      <c r="K409" s="47"/>
      <c r="L409" s="48"/>
      <c r="M409" s="48"/>
      <c r="N409" s="47"/>
      <c r="O409" s="11"/>
      <c r="P409" s="11"/>
      <c r="Q409" s="11"/>
      <c r="R409" s="11"/>
      <c r="S409" s="11"/>
      <c r="T409" s="11"/>
      <c r="U409" s="11"/>
      <c r="V409" s="11"/>
      <c r="W409" s="45"/>
      <c r="X409" s="45"/>
      <c r="Y409" s="45"/>
      <c r="Z409" s="45"/>
      <c r="AA409" s="184"/>
    </row>
    <row r="410" spans="1:27" ht="15.75">
      <c r="A410" s="78"/>
      <c r="B410" s="78"/>
      <c r="C410" s="78"/>
      <c r="D410" s="79"/>
      <c r="E410" s="80"/>
      <c r="F410" s="80"/>
      <c r="G410" s="80"/>
      <c r="H410" s="80"/>
      <c r="I410" s="80"/>
      <c r="J410" s="80"/>
      <c r="K410" s="80"/>
      <c r="L410" s="81"/>
      <c r="M410" s="81"/>
      <c r="N410" s="80"/>
      <c r="O410" s="78"/>
      <c r="P410" s="78"/>
      <c r="Q410" s="78"/>
      <c r="R410" s="78"/>
      <c r="S410" s="83"/>
      <c r="T410" s="83"/>
      <c r="U410" s="78"/>
      <c r="V410" s="78"/>
      <c r="W410" s="56"/>
      <c r="X410" s="56"/>
      <c r="Y410" s="56"/>
      <c r="Z410" s="56"/>
      <c r="AA410" s="186"/>
    </row>
    <row r="411" spans="1:27" ht="15.75">
      <c r="A411" s="11"/>
      <c r="B411" s="11"/>
      <c r="C411" s="11"/>
      <c r="D411" s="49"/>
      <c r="E411" s="47"/>
      <c r="F411" s="47"/>
      <c r="G411" s="47"/>
      <c r="H411" s="47"/>
      <c r="I411" s="47"/>
      <c r="J411" s="47"/>
      <c r="K411" s="47"/>
      <c r="L411" s="48"/>
      <c r="M411" s="48"/>
      <c r="N411" s="47"/>
      <c r="O411" s="11"/>
      <c r="P411" s="11"/>
      <c r="Q411" s="11"/>
      <c r="R411" s="11"/>
      <c r="S411" s="59"/>
      <c r="T411" s="59"/>
      <c r="U411" s="11"/>
      <c r="V411" s="11"/>
      <c r="W411" s="45"/>
      <c r="X411" s="45"/>
      <c r="Y411" s="45"/>
      <c r="Z411" s="45"/>
      <c r="AA411" s="184"/>
    </row>
    <row r="412" spans="1:27" ht="15.75">
      <c r="A412" s="11"/>
      <c r="B412" s="11"/>
      <c r="C412" s="11"/>
      <c r="D412" s="49"/>
      <c r="E412" s="47"/>
      <c r="F412" s="47"/>
      <c r="G412" s="47"/>
      <c r="H412" s="47"/>
      <c r="I412" s="47"/>
      <c r="J412" s="47"/>
      <c r="K412" s="47"/>
      <c r="L412" s="48"/>
      <c r="M412" s="48"/>
      <c r="N412" s="47"/>
      <c r="O412" s="11"/>
      <c r="P412" s="11"/>
      <c r="Q412" s="11"/>
      <c r="R412" s="11"/>
      <c r="S412" s="11"/>
      <c r="T412" s="11"/>
      <c r="U412" s="11"/>
      <c r="V412" s="11"/>
      <c r="W412" s="45"/>
      <c r="X412" s="45"/>
      <c r="Y412" s="45"/>
      <c r="Z412" s="45"/>
      <c r="AA412" s="184"/>
    </row>
    <row r="413" spans="1:27" ht="15.75">
      <c r="A413" s="11"/>
      <c r="B413" s="11"/>
      <c r="C413" s="11"/>
      <c r="D413" s="49"/>
      <c r="E413" s="47"/>
      <c r="F413" s="47"/>
      <c r="G413" s="47"/>
      <c r="H413" s="47"/>
      <c r="I413" s="47"/>
      <c r="J413" s="47"/>
      <c r="K413" s="47"/>
      <c r="L413" s="48"/>
      <c r="M413" s="48"/>
      <c r="N413" s="47"/>
      <c r="O413" s="11"/>
      <c r="P413" s="11"/>
      <c r="Q413" s="11"/>
      <c r="R413" s="11"/>
      <c r="S413" s="11"/>
      <c r="T413" s="11"/>
      <c r="U413" s="11"/>
      <c r="V413" s="11"/>
      <c r="W413" s="45"/>
      <c r="X413" s="45"/>
      <c r="Y413" s="45"/>
      <c r="Z413" s="45"/>
      <c r="AA413" s="184"/>
    </row>
    <row r="414" spans="1:27" ht="15.75">
      <c r="A414" s="58"/>
      <c r="B414" s="58"/>
      <c r="C414" s="58"/>
      <c r="D414" s="63"/>
      <c r="E414" s="64"/>
      <c r="F414" s="64"/>
      <c r="G414" s="64"/>
      <c r="H414" s="64"/>
      <c r="I414" s="64"/>
      <c r="J414" s="64"/>
      <c r="K414" s="64"/>
      <c r="L414" s="65"/>
      <c r="M414" s="65"/>
      <c r="N414" s="64"/>
      <c r="O414" s="58"/>
      <c r="P414" s="58"/>
      <c r="Q414" s="58"/>
      <c r="R414" s="58"/>
      <c r="S414" s="58"/>
      <c r="T414" s="58"/>
      <c r="U414" s="58"/>
      <c r="V414" s="58"/>
      <c r="W414" s="67"/>
      <c r="X414" s="67"/>
      <c r="Y414" s="67"/>
      <c r="Z414" s="67"/>
      <c r="AA414" s="185"/>
    </row>
    <row r="415" spans="1:27" ht="15.75">
      <c r="A415" s="11"/>
      <c r="B415" s="11"/>
      <c r="C415" s="11"/>
      <c r="D415" s="49"/>
      <c r="E415" s="47"/>
      <c r="F415" s="47"/>
      <c r="G415" s="47"/>
      <c r="H415" s="47"/>
      <c r="I415" s="47"/>
      <c r="J415" s="47"/>
      <c r="K415" s="47"/>
      <c r="L415" s="48"/>
      <c r="M415" s="48"/>
      <c r="N415" s="47"/>
      <c r="O415" s="11"/>
      <c r="P415" s="11"/>
      <c r="Q415" s="11"/>
      <c r="R415" s="11"/>
      <c r="S415" s="11"/>
      <c r="T415" s="11"/>
      <c r="U415" s="11"/>
      <c r="V415" s="11"/>
      <c r="W415" s="45"/>
      <c r="X415" s="45"/>
      <c r="Y415" s="45"/>
      <c r="Z415" s="45"/>
      <c r="AA415" s="184"/>
    </row>
    <row r="416" spans="1:27" ht="15.75">
      <c r="A416" s="11"/>
      <c r="B416" s="11"/>
      <c r="C416" s="11"/>
      <c r="D416" s="49"/>
      <c r="E416" s="47"/>
      <c r="F416" s="47"/>
      <c r="G416" s="47"/>
      <c r="H416" s="47"/>
      <c r="I416" s="47"/>
      <c r="J416" s="47"/>
      <c r="K416" s="47"/>
      <c r="L416" s="48"/>
      <c r="M416" s="48"/>
      <c r="N416" s="47"/>
      <c r="O416" s="11"/>
      <c r="P416" s="11"/>
      <c r="Q416" s="11"/>
      <c r="R416" s="11"/>
      <c r="S416" s="11"/>
      <c r="T416" s="11"/>
      <c r="U416" s="11"/>
      <c r="V416" s="11"/>
      <c r="W416" s="45"/>
      <c r="X416" s="45"/>
      <c r="Y416" s="45"/>
      <c r="Z416" s="45"/>
      <c r="AA416" s="184"/>
    </row>
    <row r="417" spans="1:27" ht="15.75">
      <c r="A417" s="11"/>
      <c r="B417" s="11"/>
      <c r="C417" s="11"/>
      <c r="D417" s="49"/>
      <c r="E417" s="47"/>
      <c r="F417" s="47"/>
      <c r="G417" s="47"/>
      <c r="H417" s="47"/>
      <c r="I417" s="47"/>
      <c r="J417" s="47"/>
      <c r="K417" s="47"/>
      <c r="L417" s="48"/>
      <c r="M417" s="48"/>
      <c r="N417" s="47"/>
      <c r="O417" s="11"/>
      <c r="P417" s="11"/>
      <c r="Q417" s="11"/>
      <c r="R417" s="11"/>
      <c r="S417" s="11"/>
      <c r="T417" s="11"/>
      <c r="U417" s="11"/>
      <c r="V417" s="11"/>
      <c r="W417" s="45"/>
      <c r="X417" s="45"/>
      <c r="Y417" s="45"/>
      <c r="Z417" s="45"/>
      <c r="AA417" s="184"/>
    </row>
    <row r="418" spans="1:27" ht="15.75">
      <c r="A418" s="11"/>
      <c r="B418" s="11"/>
      <c r="C418" s="11"/>
      <c r="D418" s="49"/>
      <c r="E418" s="47"/>
      <c r="F418" s="47"/>
      <c r="G418" s="47"/>
      <c r="H418" s="47"/>
      <c r="I418" s="47"/>
      <c r="J418" s="47"/>
      <c r="K418" s="47"/>
      <c r="L418" s="48"/>
      <c r="M418" s="48"/>
      <c r="N418" s="47"/>
      <c r="O418" s="11"/>
      <c r="P418" s="11"/>
      <c r="Q418" s="11"/>
      <c r="R418" s="11"/>
      <c r="S418" s="11"/>
      <c r="T418" s="11"/>
      <c r="U418" s="11"/>
      <c r="V418" s="11"/>
      <c r="W418" s="45"/>
      <c r="X418" s="45"/>
      <c r="Y418" s="45"/>
      <c r="Z418" s="45"/>
      <c r="AA418" s="184"/>
    </row>
    <row r="419" spans="1:27" ht="15.75">
      <c r="A419" s="58"/>
      <c r="B419" s="58"/>
      <c r="C419" s="58"/>
      <c r="D419" s="63"/>
      <c r="E419" s="64"/>
      <c r="F419" s="64"/>
      <c r="G419" s="64"/>
      <c r="H419" s="64"/>
      <c r="I419" s="64"/>
      <c r="J419" s="64"/>
      <c r="K419" s="64"/>
      <c r="L419" s="65"/>
      <c r="M419" s="65"/>
      <c r="N419" s="64"/>
      <c r="O419" s="58"/>
      <c r="P419" s="58"/>
      <c r="Q419" s="58"/>
      <c r="R419" s="58"/>
      <c r="S419" s="58"/>
      <c r="T419" s="58"/>
      <c r="U419" s="58"/>
      <c r="V419" s="58"/>
      <c r="W419" s="67"/>
      <c r="X419" s="67"/>
      <c r="Y419" s="67"/>
      <c r="Z419" s="67"/>
      <c r="AA419" s="185"/>
    </row>
    <row r="420" spans="1:27" ht="15.75">
      <c r="A420" s="58"/>
      <c r="B420" s="58"/>
      <c r="C420" s="58"/>
      <c r="D420" s="63"/>
      <c r="E420" s="64"/>
      <c r="F420" s="64"/>
      <c r="G420" s="64"/>
      <c r="H420" s="64"/>
      <c r="I420" s="64"/>
      <c r="J420" s="64"/>
      <c r="K420" s="64"/>
      <c r="L420" s="65"/>
      <c r="M420" s="65"/>
      <c r="N420" s="64"/>
      <c r="O420" s="58"/>
      <c r="P420" s="58"/>
      <c r="Q420" s="58"/>
      <c r="R420" s="58"/>
      <c r="S420" s="58"/>
      <c r="T420" s="58"/>
      <c r="U420" s="58"/>
      <c r="V420" s="58"/>
      <c r="W420" s="67"/>
      <c r="X420" s="67"/>
      <c r="Y420" s="67"/>
      <c r="Z420" s="67"/>
      <c r="AA420" s="185"/>
    </row>
    <row r="421" spans="1:27" ht="15.75">
      <c r="A421" s="11"/>
      <c r="B421" s="11"/>
      <c r="C421" s="11"/>
      <c r="D421" s="49"/>
      <c r="E421" s="47"/>
      <c r="F421" s="47"/>
      <c r="G421" s="47"/>
      <c r="H421" s="47"/>
      <c r="I421" s="47"/>
      <c r="J421" s="47"/>
      <c r="K421" s="47"/>
      <c r="L421" s="48"/>
      <c r="M421" s="48"/>
      <c r="N421" s="47"/>
      <c r="O421" s="11"/>
      <c r="P421" s="11"/>
      <c r="Q421" s="11"/>
      <c r="R421" s="11"/>
      <c r="S421" s="11"/>
      <c r="T421" s="11"/>
      <c r="U421" s="11"/>
      <c r="V421" s="11"/>
      <c r="W421" s="45"/>
      <c r="X421" s="45"/>
      <c r="Y421" s="45"/>
      <c r="Z421" s="45"/>
      <c r="AA421" s="184"/>
    </row>
    <row r="422" spans="1:27" ht="15.75">
      <c r="A422" s="11"/>
      <c r="B422" s="11"/>
      <c r="C422" s="11"/>
      <c r="D422" s="49"/>
      <c r="E422" s="47"/>
      <c r="F422" s="47"/>
      <c r="G422" s="47"/>
      <c r="H422" s="47"/>
      <c r="I422" s="47"/>
      <c r="J422" s="47"/>
      <c r="K422" s="47"/>
      <c r="L422" s="48"/>
      <c r="M422" s="48"/>
      <c r="N422" s="47"/>
      <c r="O422" s="11"/>
      <c r="P422" s="11"/>
      <c r="Q422" s="11"/>
      <c r="R422" s="11"/>
      <c r="S422" s="11"/>
      <c r="T422" s="11"/>
      <c r="U422" s="11"/>
      <c r="V422" s="11"/>
      <c r="W422" s="45"/>
      <c r="X422" s="45"/>
      <c r="Y422" s="45"/>
      <c r="Z422" s="45"/>
      <c r="AA422" s="184"/>
    </row>
    <row r="423" spans="1:27" ht="15.75">
      <c r="A423" s="78"/>
      <c r="B423" s="78"/>
      <c r="C423" s="78"/>
      <c r="D423" s="79"/>
      <c r="E423" s="80"/>
      <c r="F423" s="80"/>
      <c r="G423" s="80"/>
      <c r="H423" s="80"/>
      <c r="I423" s="80"/>
      <c r="J423" s="80"/>
      <c r="K423" s="80"/>
      <c r="L423" s="81"/>
      <c r="M423" s="81"/>
      <c r="N423" s="80"/>
      <c r="O423" s="78"/>
      <c r="P423" s="78"/>
      <c r="Q423" s="78"/>
      <c r="R423" s="78"/>
      <c r="S423" s="78"/>
      <c r="T423" s="78"/>
      <c r="U423" s="78"/>
      <c r="V423" s="78"/>
      <c r="W423" s="56"/>
      <c r="X423" s="56"/>
      <c r="Y423" s="56"/>
      <c r="Z423" s="56"/>
      <c r="AA423" s="186"/>
    </row>
    <row r="424" spans="1:27" ht="15.75">
      <c r="A424" s="11"/>
      <c r="B424" s="11"/>
      <c r="C424" s="11"/>
      <c r="D424" s="49"/>
      <c r="E424" s="47"/>
      <c r="F424" s="47"/>
      <c r="G424" s="47"/>
      <c r="H424" s="47"/>
      <c r="I424" s="47"/>
      <c r="J424" s="47"/>
      <c r="K424" s="47"/>
      <c r="L424" s="48"/>
      <c r="M424" s="48"/>
      <c r="N424" s="47"/>
      <c r="O424" s="11"/>
      <c r="P424" s="11"/>
      <c r="Q424" s="11"/>
      <c r="R424" s="11"/>
      <c r="S424" s="11"/>
      <c r="T424" s="11"/>
      <c r="U424" s="11"/>
      <c r="V424" s="11"/>
      <c r="W424" s="45"/>
      <c r="X424" s="45"/>
      <c r="Y424" s="45"/>
      <c r="Z424" s="45"/>
      <c r="AA424" s="184"/>
    </row>
    <row r="425" spans="1:27" ht="15.75">
      <c r="A425" s="11"/>
      <c r="B425" s="11"/>
      <c r="C425" s="11"/>
      <c r="D425" s="49"/>
      <c r="E425" s="47"/>
      <c r="F425" s="47"/>
      <c r="G425" s="47"/>
      <c r="H425" s="47"/>
      <c r="I425" s="47"/>
      <c r="J425" s="47"/>
      <c r="K425" s="47"/>
      <c r="L425" s="48"/>
      <c r="M425" s="48"/>
      <c r="N425" s="47"/>
      <c r="O425" s="11"/>
      <c r="P425" s="11"/>
      <c r="Q425" s="11"/>
      <c r="R425" s="11"/>
      <c r="S425" s="11"/>
      <c r="T425" s="11"/>
      <c r="U425" s="11"/>
      <c r="V425" s="11"/>
      <c r="W425" s="45"/>
      <c r="X425" s="45"/>
      <c r="Y425" s="45"/>
      <c r="Z425" s="45"/>
      <c r="AA425" s="184"/>
    </row>
    <row r="426" spans="1:27" ht="15.75">
      <c r="A426" s="11"/>
      <c r="B426" s="11"/>
      <c r="C426" s="11"/>
      <c r="D426" s="49"/>
      <c r="E426" s="47"/>
      <c r="F426" s="47"/>
      <c r="G426" s="47"/>
      <c r="H426" s="47"/>
      <c r="I426" s="47"/>
      <c r="J426" s="47"/>
      <c r="K426" s="47"/>
      <c r="L426" s="48"/>
      <c r="M426" s="48"/>
      <c r="N426" s="47"/>
      <c r="O426" s="11"/>
      <c r="P426" s="11"/>
      <c r="Q426" s="11"/>
      <c r="R426" s="11"/>
      <c r="S426" s="11"/>
      <c r="T426" s="11"/>
      <c r="U426" s="11"/>
      <c r="V426" s="11"/>
      <c r="W426" s="45"/>
      <c r="X426" s="45"/>
      <c r="Y426" s="45"/>
      <c r="Z426" s="45"/>
      <c r="AA426" s="184"/>
    </row>
    <row r="427" spans="1:27" ht="15.75">
      <c r="A427" s="11"/>
      <c r="B427" s="11"/>
      <c r="C427" s="11"/>
      <c r="D427" s="49"/>
      <c r="E427" s="47"/>
      <c r="F427" s="47"/>
      <c r="G427" s="47"/>
      <c r="H427" s="47"/>
      <c r="I427" s="47"/>
      <c r="J427" s="47"/>
      <c r="K427" s="47"/>
      <c r="L427" s="48"/>
      <c r="M427" s="48"/>
      <c r="N427" s="47"/>
      <c r="O427" s="11"/>
      <c r="P427" s="11"/>
      <c r="Q427" s="11"/>
      <c r="R427" s="11"/>
      <c r="S427" s="11"/>
      <c r="T427" s="11"/>
      <c r="U427" s="11"/>
      <c r="V427" s="11"/>
      <c r="W427" s="45"/>
      <c r="X427" s="45"/>
      <c r="Y427" s="45"/>
      <c r="Z427" s="45"/>
      <c r="AA427" s="184"/>
    </row>
    <row r="428" spans="1:27" ht="15.75">
      <c r="A428" s="11"/>
      <c r="B428" s="11"/>
      <c r="C428" s="11"/>
      <c r="D428" s="49"/>
      <c r="E428" s="47"/>
      <c r="F428" s="47"/>
      <c r="G428" s="47"/>
      <c r="H428" s="47"/>
      <c r="I428" s="47"/>
      <c r="J428" s="47"/>
      <c r="K428" s="47"/>
      <c r="L428" s="48"/>
      <c r="M428" s="48"/>
      <c r="N428" s="47"/>
      <c r="O428" s="11"/>
      <c r="P428" s="11"/>
      <c r="Q428" s="11"/>
      <c r="R428" s="11"/>
      <c r="S428" s="59"/>
      <c r="T428" s="59"/>
      <c r="U428" s="11"/>
      <c r="V428" s="11"/>
      <c r="W428" s="45"/>
      <c r="X428" s="45"/>
      <c r="Y428" s="45"/>
      <c r="Z428" s="45"/>
      <c r="AA428" s="184"/>
    </row>
    <row r="429" spans="1:27" ht="15.75">
      <c r="A429" s="78"/>
      <c r="B429" s="78"/>
      <c r="C429" s="78"/>
      <c r="D429" s="79"/>
      <c r="E429" s="80"/>
      <c r="F429" s="80"/>
      <c r="G429" s="80"/>
      <c r="H429" s="80"/>
      <c r="I429" s="80"/>
      <c r="J429" s="80"/>
      <c r="K429" s="80"/>
      <c r="L429" s="81"/>
      <c r="M429" s="81"/>
      <c r="N429" s="80"/>
      <c r="O429" s="78"/>
      <c r="P429" s="78"/>
      <c r="Q429" s="78"/>
      <c r="R429" s="78"/>
      <c r="S429" s="83"/>
      <c r="T429" s="83"/>
      <c r="U429" s="78"/>
      <c r="V429" s="78"/>
      <c r="W429" s="56"/>
      <c r="X429" s="56"/>
      <c r="Y429" s="56"/>
      <c r="Z429" s="56"/>
      <c r="AA429" s="186"/>
    </row>
    <row r="430" spans="1:27" ht="15.75">
      <c r="A430" s="11"/>
      <c r="B430" s="11"/>
      <c r="C430" s="11"/>
      <c r="D430" s="49"/>
      <c r="E430" s="47"/>
      <c r="F430" s="47"/>
      <c r="G430" s="47"/>
      <c r="H430" s="47"/>
      <c r="I430" s="47"/>
      <c r="J430" s="47"/>
      <c r="K430" s="47"/>
      <c r="L430" s="48"/>
      <c r="M430" s="48"/>
      <c r="N430" s="47"/>
      <c r="O430" s="11"/>
      <c r="P430" s="11"/>
      <c r="Q430" s="11"/>
      <c r="R430" s="11"/>
      <c r="S430" s="11"/>
      <c r="T430" s="11"/>
      <c r="U430" s="11"/>
      <c r="V430" s="11"/>
      <c r="W430" s="45"/>
      <c r="X430" s="45"/>
      <c r="Y430" s="45"/>
      <c r="Z430" s="45"/>
      <c r="AA430" s="184"/>
    </row>
    <row r="431" spans="1:27" ht="15.75">
      <c r="A431" s="11"/>
      <c r="B431" s="11"/>
      <c r="C431" s="11"/>
      <c r="D431" s="49"/>
      <c r="E431" s="47"/>
      <c r="F431" s="47"/>
      <c r="G431" s="47"/>
      <c r="H431" s="47"/>
      <c r="I431" s="47"/>
      <c r="J431" s="47"/>
      <c r="K431" s="47"/>
      <c r="L431" s="48"/>
      <c r="M431" s="48"/>
      <c r="N431" s="47"/>
      <c r="O431" s="11"/>
      <c r="P431" s="11"/>
      <c r="Q431" s="11"/>
      <c r="R431" s="11"/>
      <c r="S431" s="11"/>
      <c r="T431" s="11"/>
      <c r="U431" s="11"/>
      <c r="V431" s="11"/>
      <c r="W431" s="45"/>
      <c r="X431" s="45"/>
      <c r="Y431" s="45"/>
      <c r="Z431" s="45"/>
      <c r="AA431" s="184"/>
    </row>
    <row r="432" spans="1:27" ht="15.75">
      <c r="A432" s="11"/>
      <c r="B432" s="11"/>
      <c r="C432" s="11"/>
      <c r="D432" s="49"/>
      <c r="E432" s="47"/>
      <c r="F432" s="47"/>
      <c r="G432" s="47"/>
      <c r="H432" s="47"/>
      <c r="I432" s="47"/>
      <c r="J432" s="47"/>
      <c r="K432" s="47"/>
      <c r="L432" s="48"/>
      <c r="M432" s="48"/>
      <c r="N432" s="47"/>
      <c r="O432" s="11"/>
      <c r="P432" s="11"/>
      <c r="Q432" s="11"/>
      <c r="R432" s="11"/>
      <c r="S432" s="11"/>
      <c r="T432" s="11"/>
      <c r="U432" s="11"/>
      <c r="V432" s="11"/>
      <c r="W432" s="45"/>
      <c r="X432" s="45"/>
      <c r="Y432" s="45"/>
      <c r="Z432" s="45"/>
      <c r="AA432" s="184"/>
    </row>
    <row r="433" spans="1:27" ht="15.75">
      <c r="A433" s="78"/>
      <c r="B433" s="78"/>
      <c r="C433" s="78"/>
      <c r="D433" s="79"/>
      <c r="E433" s="80"/>
      <c r="F433" s="80"/>
      <c r="G433" s="80"/>
      <c r="H433" s="80"/>
      <c r="I433" s="80"/>
      <c r="J433" s="80"/>
      <c r="K433" s="80"/>
      <c r="L433" s="81"/>
      <c r="M433" s="81"/>
      <c r="N433" s="80"/>
      <c r="O433" s="78"/>
      <c r="P433" s="78"/>
      <c r="Q433" s="78"/>
      <c r="R433" s="78"/>
      <c r="S433" s="78"/>
      <c r="T433" s="78"/>
      <c r="U433" s="78"/>
      <c r="V433" s="78"/>
      <c r="W433" s="56"/>
      <c r="X433" s="56"/>
      <c r="Y433" s="56"/>
      <c r="Z433" s="56"/>
      <c r="AA433" s="186"/>
    </row>
    <row r="434" spans="1:27" ht="15.75">
      <c r="A434" s="11"/>
      <c r="B434" s="11"/>
      <c r="C434" s="11"/>
      <c r="D434" s="49"/>
      <c r="E434" s="47"/>
      <c r="F434" s="47"/>
      <c r="G434" s="47"/>
      <c r="H434" s="47"/>
      <c r="I434" s="47"/>
      <c r="J434" s="47"/>
      <c r="K434" s="47"/>
      <c r="L434" s="48"/>
      <c r="M434" s="48"/>
      <c r="N434" s="47"/>
      <c r="O434" s="11"/>
      <c r="P434" s="11"/>
      <c r="Q434" s="11"/>
      <c r="R434" s="11"/>
      <c r="S434" s="11"/>
      <c r="T434" s="11"/>
      <c r="U434" s="11"/>
      <c r="V434" s="11"/>
      <c r="W434" s="45"/>
      <c r="X434" s="45"/>
      <c r="Y434" s="45"/>
      <c r="Z434" s="45"/>
      <c r="AA434" s="184"/>
    </row>
    <row r="435" spans="1:27" ht="15.75">
      <c r="A435" s="11"/>
      <c r="B435" s="11"/>
      <c r="C435" s="11"/>
      <c r="D435" s="49"/>
      <c r="E435" s="47"/>
      <c r="F435" s="47"/>
      <c r="G435" s="47"/>
      <c r="H435" s="47"/>
      <c r="I435" s="47"/>
      <c r="J435" s="47"/>
      <c r="K435" s="47"/>
      <c r="L435" s="48"/>
      <c r="M435" s="48"/>
      <c r="N435" s="47"/>
      <c r="O435" s="11"/>
      <c r="P435" s="11"/>
      <c r="Q435" s="11"/>
      <c r="R435" s="11"/>
      <c r="S435" s="11"/>
      <c r="T435" s="11"/>
      <c r="U435" s="11"/>
      <c r="V435" s="11"/>
      <c r="W435" s="45"/>
      <c r="X435" s="45"/>
      <c r="Y435" s="45"/>
      <c r="Z435" s="45"/>
      <c r="AA435" s="184"/>
    </row>
    <row r="436" spans="1:27" ht="15.75">
      <c r="A436" s="11"/>
      <c r="B436" s="11"/>
      <c r="C436" s="11"/>
      <c r="D436" s="49"/>
      <c r="E436" s="47"/>
      <c r="F436" s="47"/>
      <c r="G436" s="47"/>
      <c r="H436" s="47"/>
      <c r="I436" s="47"/>
      <c r="J436" s="47"/>
      <c r="K436" s="47"/>
      <c r="L436" s="48"/>
      <c r="M436" s="48"/>
      <c r="N436" s="47"/>
      <c r="O436" s="11"/>
      <c r="P436" s="11"/>
      <c r="Q436" s="11"/>
      <c r="R436" s="11"/>
      <c r="S436" s="11"/>
      <c r="T436" s="11"/>
      <c r="U436" s="11"/>
      <c r="V436" s="11"/>
      <c r="W436" s="45"/>
      <c r="X436" s="45"/>
      <c r="Y436" s="45"/>
      <c r="Z436" s="45"/>
      <c r="AA436" s="184"/>
    </row>
    <row r="437" spans="1:27" ht="15.75">
      <c r="A437" s="11"/>
      <c r="B437" s="11"/>
      <c r="C437" s="11"/>
      <c r="D437" s="49"/>
      <c r="E437" s="47"/>
      <c r="F437" s="47"/>
      <c r="G437" s="47"/>
      <c r="H437" s="47"/>
      <c r="I437" s="47"/>
      <c r="J437" s="47"/>
      <c r="K437" s="47"/>
      <c r="L437" s="48"/>
      <c r="M437" s="48"/>
      <c r="N437" s="47"/>
      <c r="O437" s="11"/>
      <c r="P437" s="11"/>
      <c r="Q437" s="11"/>
      <c r="R437" s="11"/>
      <c r="S437" s="59"/>
      <c r="T437" s="59"/>
      <c r="U437" s="11"/>
      <c r="V437" s="11"/>
      <c r="W437" s="45"/>
      <c r="X437" s="45"/>
      <c r="Y437" s="45"/>
      <c r="Z437" s="45"/>
      <c r="AA437" s="184"/>
    </row>
    <row r="438" spans="1:27" ht="15.75">
      <c r="A438" s="11"/>
      <c r="B438" s="11"/>
      <c r="C438" s="11"/>
      <c r="D438" s="49"/>
      <c r="E438" s="47"/>
      <c r="F438" s="47"/>
      <c r="G438" s="47"/>
      <c r="H438" s="47"/>
      <c r="I438" s="47"/>
      <c r="J438" s="47"/>
      <c r="K438" s="47"/>
      <c r="L438" s="48"/>
      <c r="M438" s="48"/>
      <c r="N438" s="47"/>
      <c r="O438" s="11"/>
      <c r="P438" s="11"/>
      <c r="Q438" s="11"/>
      <c r="R438" s="11"/>
      <c r="S438" s="11"/>
      <c r="T438" s="11"/>
      <c r="U438" s="11"/>
      <c r="V438" s="11"/>
      <c r="W438" s="45"/>
      <c r="X438" s="45"/>
      <c r="Y438" s="45"/>
      <c r="Z438" s="45"/>
      <c r="AA438" s="184"/>
    </row>
    <row r="439" spans="1:27" ht="15.75">
      <c r="A439" s="11"/>
      <c r="B439" s="11"/>
      <c r="C439" s="11"/>
      <c r="D439" s="49"/>
      <c r="E439" s="47"/>
      <c r="F439" s="47"/>
      <c r="G439" s="47"/>
      <c r="H439" s="47"/>
      <c r="I439" s="47"/>
      <c r="J439" s="47"/>
      <c r="K439" s="47"/>
      <c r="L439" s="48"/>
      <c r="M439" s="48"/>
      <c r="N439" s="47"/>
      <c r="O439" s="11"/>
      <c r="P439" s="11"/>
      <c r="Q439" s="11"/>
      <c r="R439" s="11"/>
      <c r="S439" s="59"/>
      <c r="T439" s="59"/>
      <c r="U439" s="11"/>
      <c r="V439" s="11"/>
      <c r="W439" s="45"/>
      <c r="X439" s="45"/>
      <c r="Y439" s="45"/>
      <c r="Z439" s="45"/>
      <c r="AA439" s="184"/>
    </row>
    <row r="440" spans="1:27" ht="15.75">
      <c r="A440" s="11"/>
      <c r="B440" s="11"/>
      <c r="C440" s="11"/>
      <c r="D440" s="49"/>
      <c r="E440" s="47"/>
      <c r="F440" s="47"/>
      <c r="G440" s="47"/>
      <c r="H440" s="47"/>
      <c r="I440" s="47"/>
      <c r="J440" s="47"/>
      <c r="K440" s="47"/>
      <c r="L440" s="48"/>
      <c r="M440" s="48"/>
      <c r="N440" s="47"/>
      <c r="O440" s="11"/>
      <c r="P440" s="11"/>
      <c r="Q440" s="11"/>
      <c r="R440" s="11"/>
      <c r="S440" s="11"/>
      <c r="T440" s="11"/>
      <c r="U440" s="11"/>
      <c r="V440" s="11"/>
      <c r="W440" s="45"/>
      <c r="X440" s="45"/>
      <c r="Y440" s="45"/>
      <c r="Z440" s="45"/>
      <c r="AA440" s="184"/>
    </row>
    <row r="441" spans="1:27" ht="15.75">
      <c r="A441" s="11"/>
      <c r="B441" s="11"/>
      <c r="C441" s="11"/>
      <c r="D441" s="49"/>
      <c r="E441" s="47"/>
      <c r="F441" s="47"/>
      <c r="G441" s="47"/>
      <c r="H441" s="47"/>
      <c r="I441" s="47"/>
      <c r="J441" s="47"/>
      <c r="K441" s="47"/>
      <c r="L441" s="48"/>
      <c r="M441" s="48"/>
      <c r="N441" s="47"/>
      <c r="O441" s="11"/>
      <c r="P441" s="11"/>
      <c r="Q441" s="11"/>
      <c r="R441" s="11"/>
      <c r="S441" s="11"/>
      <c r="T441" s="11"/>
      <c r="U441" s="11"/>
      <c r="V441" s="11"/>
      <c r="W441" s="45"/>
      <c r="X441" s="45"/>
      <c r="Y441" s="45"/>
      <c r="Z441" s="45"/>
      <c r="AA441" s="184"/>
    </row>
    <row r="442" spans="1:27" ht="15.75">
      <c r="A442" s="11"/>
      <c r="B442" s="11"/>
      <c r="C442" s="11"/>
      <c r="D442" s="49"/>
      <c r="E442" s="47"/>
      <c r="F442" s="47"/>
      <c r="G442" s="47"/>
      <c r="H442" s="47"/>
      <c r="I442" s="47"/>
      <c r="J442" s="47"/>
      <c r="K442" s="47"/>
      <c r="L442" s="48"/>
      <c r="M442" s="48"/>
      <c r="N442" s="47"/>
      <c r="O442" s="11"/>
      <c r="P442" s="11"/>
      <c r="Q442" s="11"/>
      <c r="R442" s="11"/>
      <c r="S442" s="11"/>
      <c r="T442" s="11"/>
      <c r="U442" s="11"/>
      <c r="V442" s="11"/>
      <c r="W442" s="45"/>
      <c r="X442" s="45"/>
      <c r="Y442" s="45"/>
      <c r="Z442" s="45"/>
      <c r="AA442" s="184"/>
    </row>
    <row r="443" spans="1:27" ht="15.75">
      <c r="A443" s="11"/>
      <c r="B443" s="11"/>
      <c r="C443" s="11"/>
      <c r="D443" s="49"/>
      <c r="E443" s="47"/>
      <c r="F443" s="47"/>
      <c r="G443" s="47"/>
      <c r="H443" s="47"/>
      <c r="I443" s="47"/>
      <c r="J443" s="47"/>
      <c r="K443" s="47"/>
      <c r="L443" s="48"/>
      <c r="M443" s="48"/>
      <c r="N443" s="47"/>
      <c r="O443" s="11"/>
      <c r="P443" s="11"/>
      <c r="Q443" s="11"/>
      <c r="R443" s="11"/>
      <c r="S443" s="11"/>
      <c r="T443" s="11"/>
      <c r="U443" s="11"/>
      <c r="V443" s="11"/>
      <c r="W443" s="45"/>
      <c r="X443" s="45"/>
      <c r="Y443" s="45"/>
      <c r="Z443" s="45"/>
      <c r="AA443" s="184"/>
    </row>
    <row r="444" spans="1:27" ht="15.75">
      <c r="A444" s="11"/>
      <c r="B444" s="11"/>
      <c r="C444" s="11"/>
      <c r="D444" s="49"/>
      <c r="E444" s="47"/>
      <c r="F444" s="47"/>
      <c r="G444" s="47"/>
      <c r="H444" s="47"/>
      <c r="I444" s="47"/>
      <c r="J444" s="47"/>
      <c r="K444" s="47"/>
      <c r="L444" s="48"/>
      <c r="M444" s="48"/>
      <c r="N444" s="47"/>
      <c r="O444" s="11"/>
      <c r="P444" s="11"/>
      <c r="Q444" s="11"/>
      <c r="R444" s="11"/>
      <c r="S444" s="59"/>
      <c r="T444" s="59"/>
      <c r="U444" s="11"/>
      <c r="V444" s="11"/>
      <c r="W444" s="45"/>
      <c r="X444" s="45"/>
      <c r="Y444" s="45"/>
      <c r="Z444" s="45"/>
      <c r="AA444" s="184"/>
    </row>
    <row r="445" spans="1:27" ht="15.75">
      <c r="A445" s="11"/>
      <c r="B445" s="11"/>
      <c r="C445" s="11"/>
      <c r="D445" s="49"/>
      <c r="E445" s="47"/>
      <c r="F445" s="47"/>
      <c r="G445" s="47"/>
      <c r="H445" s="47"/>
      <c r="I445" s="47"/>
      <c r="J445" s="47"/>
      <c r="K445" s="47"/>
      <c r="L445" s="48"/>
      <c r="M445" s="48"/>
      <c r="N445" s="47"/>
      <c r="O445" s="11"/>
      <c r="P445" s="11"/>
      <c r="Q445" s="11"/>
      <c r="R445" s="11"/>
      <c r="S445" s="11"/>
      <c r="T445" s="11"/>
      <c r="U445" s="11"/>
      <c r="V445" s="11"/>
      <c r="W445" s="45"/>
      <c r="X445" s="45"/>
      <c r="Y445" s="45"/>
      <c r="Z445" s="45"/>
      <c r="AA445" s="184"/>
    </row>
    <row r="446" spans="1:27" ht="15.75">
      <c r="A446" s="11"/>
      <c r="B446" s="11"/>
      <c r="C446" s="11"/>
      <c r="D446" s="49"/>
      <c r="E446" s="47"/>
      <c r="F446" s="47"/>
      <c r="G446" s="47"/>
      <c r="H446" s="47"/>
      <c r="I446" s="47"/>
      <c r="J446" s="47"/>
      <c r="K446" s="47"/>
      <c r="L446" s="48"/>
      <c r="M446" s="48"/>
      <c r="N446" s="47"/>
      <c r="O446" s="11"/>
      <c r="P446" s="11"/>
      <c r="Q446" s="11"/>
      <c r="R446" s="11"/>
      <c r="S446" s="11"/>
      <c r="T446" s="11"/>
      <c r="U446" s="11"/>
      <c r="V446" s="11"/>
      <c r="W446" s="45"/>
      <c r="X446" s="45"/>
      <c r="Y446" s="45"/>
      <c r="Z446" s="45"/>
      <c r="AA446" s="184"/>
    </row>
    <row r="447" spans="1:27" ht="15.75">
      <c r="A447" s="11"/>
      <c r="B447" s="11"/>
      <c r="C447" s="11"/>
      <c r="D447" s="49"/>
      <c r="E447" s="47"/>
      <c r="F447" s="47"/>
      <c r="G447" s="47"/>
      <c r="H447" s="47"/>
      <c r="I447" s="47"/>
      <c r="J447" s="47"/>
      <c r="K447" s="47"/>
      <c r="L447" s="48"/>
      <c r="M447" s="48"/>
      <c r="N447" s="47"/>
      <c r="O447" s="11"/>
      <c r="P447" s="11"/>
      <c r="Q447" s="11"/>
      <c r="R447" s="11"/>
      <c r="S447" s="59"/>
      <c r="T447" s="59"/>
      <c r="U447" s="11"/>
      <c r="V447" s="11"/>
      <c r="W447" s="45"/>
      <c r="X447" s="45"/>
      <c r="Y447" s="45"/>
      <c r="Z447" s="45"/>
      <c r="AA447" s="184"/>
    </row>
    <row r="448" spans="1:27" ht="15.75">
      <c r="A448" s="78"/>
      <c r="B448" s="78"/>
      <c r="C448" s="78"/>
      <c r="D448" s="79"/>
      <c r="E448" s="80"/>
      <c r="F448" s="80"/>
      <c r="G448" s="80"/>
      <c r="H448" s="80"/>
      <c r="I448" s="80"/>
      <c r="J448" s="80"/>
      <c r="K448" s="80"/>
      <c r="L448" s="81"/>
      <c r="M448" s="81"/>
      <c r="N448" s="80"/>
      <c r="O448" s="78"/>
      <c r="P448" s="78"/>
      <c r="Q448" s="78"/>
      <c r="R448" s="78"/>
      <c r="S448" s="78"/>
      <c r="T448" s="78"/>
      <c r="U448" s="78"/>
      <c r="V448" s="78"/>
      <c r="W448" s="56"/>
      <c r="X448" s="56"/>
      <c r="Y448" s="56"/>
      <c r="Z448" s="56"/>
      <c r="AA448" s="186"/>
    </row>
    <row r="449" spans="1:27" ht="15.75">
      <c r="A449" s="11"/>
      <c r="B449" s="11"/>
      <c r="C449" s="11"/>
      <c r="D449" s="49"/>
      <c r="E449" s="47"/>
      <c r="F449" s="47"/>
      <c r="G449" s="47"/>
      <c r="H449" s="47"/>
      <c r="I449" s="47"/>
      <c r="J449" s="47"/>
      <c r="K449" s="47"/>
      <c r="L449" s="48"/>
      <c r="M449" s="48"/>
      <c r="N449" s="47"/>
      <c r="O449" s="11"/>
      <c r="P449" s="11"/>
      <c r="Q449" s="11"/>
      <c r="R449" s="11"/>
      <c r="S449" s="11"/>
      <c r="T449" s="11"/>
      <c r="U449" s="11"/>
      <c r="V449" s="11"/>
      <c r="W449" s="45"/>
      <c r="X449" s="45"/>
      <c r="Y449" s="45"/>
      <c r="Z449" s="45"/>
      <c r="AA449" s="184"/>
    </row>
    <row r="450" spans="1:27" ht="15.75">
      <c r="A450" s="11"/>
      <c r="B450" s="11"/>
      <c r="C450" s="11"/>
      <c r="D450" s="49"/>
      <c r="E450" s="47"/>
      <c r="F450" s="47"/>
      <c r="G450" s="47"/>
      <c r="H450" s="47"/>
      <c r="I450" s="47"/>
      <c r="J450" s="47"/>
      <c r="K450" s="47"/>
      <c r="L450" s="48"/>
      <c r="M450" s="48"/>
      <c r="N450" s="47"/>
      <c r="O450" s="11"/>
      <c r="P450" s="11"/>
      <c r="Q450" s="11"/>
      <c r="R450" s="11"/>
      <c r="S450" s="11"/>
      <c r="T450" s="11"/>
      <c r="U450" s="11"/>
      <c r="V450" s="11"/>
      <c r="W450" s="45"/>
      <c r="X450" s="45"/>
      <c r="Y450" s="45"/>
      <c r="Z450" s="45"/>
      <c r="AA450" s="184"/>
    </row>
    <row r="451" spans="1:27" ht="15.75">
      <c r="A451" s="78"/>
      <c r="B451" s="78"/>
      <c r="C451" s="78"/>
      <c r="D451" s="79"/>
      <c r="E451" s="80"/>
      <c r="F451" s="80"/>
      <c r="G451" s="80"/>
      <c r="H451" s="80"/>
      <c r="I451" s="80"/>
      <c r="J451" s="80"/>
      <c r="K451" s="80"/>
      <c r="L451" s="81"/>
      <c r="M451" s="81"/>
      <c r="N451" s="80"/>
      <c r="O451" s="78"/>
      <c r="P451" s="78"/>
      <c r="Q451" s="78"/>
      <c r="R451" s="78"/>
      <c r="S451" s="83"/>
      <c r="T451" s="83"/>
      <c r="U451" s="78"/>
      <c r="V451" s="78"/>
      <c r="W451" s="56"/>
      <c r="X451" s="56"/>
      <c r="Y451" s="56"/>
      <c r="Z451" s="56"/>
      <c r="AA451" s="186"/>
    </row>
    <row r="452" spans="1:27" ht="15.75">
      <c r="A452" s="11"/>
      <c r="B452" s="11"/>
      <c r="C452" s="11"/>
      <c r="D452" s="49"/>
      <c r="E452" s="47"/>
      <c r="F452" s="47"/>
      <c r="G452" s="47"/>
      <c r="H452" s="47"/>
      <c r="I452" s="47"/>
      <c r="J452" s="47"/>
      <c r="K452" s="47"/>
      <c r="L452" s="48"/>
      <c r="M452" s="48"/>
      <c r="N452" s="47"/>
      <c r="O452" s="11"/>
      <c r="P452" s="11"/>
      <c r="Q452" s="11"/>
      <c r="R452" s="11"/>
      <c r="S452" s="11"/>
      <c r="T452" s="11"/>
      <c r="U452" s="11"/>
      <c r="V452" s="11"/>
      <c r="W452" s="45"/>
      <c r="X452" s="45"/>
      <c r="Y452" s="45"/>
      <c r="Z452" s="45"/>
      <c r="AA452" s="184"/>
    </row>
    <row r="453" spans="1:27" ht="15.75">
      <c r="A453" s="78"/>
      <c r="B453" s="78"/>
      <c r="C453" s="78"/>
      <c r="D453" s="79"/>
      <c r="E453" s="80"/>
      <c r="F453" s="80"/>
      <c r="G453" s="80"/>
      <c r="H453" s="80"/>
      <c r="I453" s="80"/>
      <c r="J453" s="80"/>
      <c r="K453" s="80"/>
      <c r="L453" s="81"/>
      <c r="M453" s="81"/>
      <c r="N453" s="80"/>
      <c r="O453" s="78"/>
      <c r="P453" s="78"/>
      <c r="Q453" s="78"/>
      <c r="R453" s="78"/>
      <c r="S453" s="83"/>
      <c r="T453" s="83"/>
      <c r="U453" s="78"/>
      <c r="V453" s="78"/>
      <c r="W453" s="56"/>
      <c r="X453" s="56"/>
      <c r="Y453" s="56"/>
      <c r="Z453" s="56"/>
      <c r="AA453" s="186"/>
    </row>
    <row r="454" spans="1:27" ht="15.75">
      <c r="A454" s="11"/>
      <c r="B454" s="11"/>
      <c r="C454" s="11"/>
      <c r="D454" s="49"/>
      <c r="E454" s="47"/>
      <c r="F454" s="47"/>
      <c r="G454" s="47"/>
      <c r="H454" s="47"/>
      <c r="I454" s="47"/>
      <c r="J454" s="47"/>
      <c r="K454" s="47"/>
      <c r="L454" s="48"/>
      <c r="M454" s="48"/>
      <c r="N454" s="47"/>
      <c r="O454" s="11"/>
      <c r="P454" s="11"/>
      <c r="Q454" s="11"/>
      <c r="R454" s="11"/>
      <c r="S454" s="11"/>
      <c r="T454" s="11"/>
      <c r="U454" s="11"/>
      <c r="V454" s="11"/>
      <c r="W454" s="45"/>
      <c r="X454" s="45"/>
      <c r="Y454" s="45"/>
      <c r="Z454" s="45"/>
      <c r="AA454" s="184"/>
    </row>
    <row r="455" spans="1:27" ht="15.75">
      <c r="A455" s="58"/>
      <c r="B455" s="58"/>
      <c r="C455" s="58"/>
      <c r="D455" s="63"/>
      <c r="E455" s="64"/>
      <c r="F455" s="64"/>
      <c r="G455" s="64"/>
      <c r="H455" s="64"/>
      <c r="I455" s="64"/>
      <c r="J455" s="64"/>
      <c r="K455" s="64"/>
      <c r="L455" s="65"/>
      <c r="M455" s="65"/>
      <c r="N455" s="64"/>
      <c r="O455" s="58"/>
      <c r="P455" s="58"/>
      <c r="Q455" s="58"/>
      <c r="R455" s="58"/>
      <c r="S455" s="58"/>
      <c r="T455" s="58"/>
      <c r="U455" s="58"/>
      <c r="V455" s="58"/>
      <c r="W455" s="67"/>
      <c r="X455" s="67"/>
      <c r="Y455" s="67"/>
      <c r="Z455" s="67"/>
      <c r="AA455" s="185"/>
    </row>
    <row r="456" spans="1:27" ht="15.75">
      <c r="A456" s="11"/>
      <c r="B456" s="11"/>
      <c r="C456" s="11"/>
      <c r="D456" s="49"/>
      <c r="E456" s="47"/>
      <c r="F456" s="47"/>
      <c r="G456" s="47"/>
      <c r="H456" s="47"/>
      <c r="I456" s="47"/>
      <c r="J456" s="47"/>
      <c r="K456" s="47"/>
      <c r="L456" s="48"/>
      <c r="M456" s="48"/>
      <c r="N456" s="47"/>
      <c r="O456" s="11"/>
      <c r="P456" s="11"/>
      <c r="Q456" s="11"/>
      <c r="R456" s="11"/>
      <c r="S456" s="11"/>
      <c r="T456" s="11"/>
      <c r="U456" s="11"/>
      <c r="V456" s="11"/>
      <c r="W456" s="45"/>
      <c r="X456" s="45"/>
      <c r="Y456" s="45"/>
      <c r="Z456" s="45"/>
      <c r="AA456" s="184"/>
    </row>
    <row r="457" spans="1:27" ht="15.75">
      <c r="A457" s="11"/>
      <c r="B457" s="11"/>
      <c r="C457" s="11"/>
      <c r="D457" s="49"/>
      <c r="E457" s="47"/>
      <c r="F457" s="47"/>
      <c r="G457" s="47"/>
      <c r="H457" s="47"/>
      <c r="I457" s="47"/>
      <c r="J457" s="47"/>
      <c r="K457" s="47"/>
      <c r="L457" s="48"/>
      <c r="M457" s="48"/>
      <c r="N457" s="47"/>
      <c r="O457" s="11"/>
      <c r="P457" s="11"/>
      <c r="Q457" s="11"/>
      <c r="R457" s="11"/>
      <c r="S457" s="59"/>
      <c r="T457" s="59"/>
      <c r="U457" s="11"/>
      <c r="V457" s="11"/>
      <c r="W457" s="45"/>
      <c r="X457" s="45"/>
      <c r="Y457" s="45"/>
      <c r="Z457" s="45"/>
      <c r="AA457" s="184"/>
    </row>
    <row r="458" spans="1:27" ht="15.75">
      <c r="A458" s="11"/>
      <c r="B458" s="11"/>
      <c r="C458" s="11"/>
      <c r="D458" s="49"/>
      <c r="E458" s="47"/>
      <c r="F458" s="47"/>
      <c r="G458" s="47"/>
      <c r="H458" s="47"/>
      <c r="I458" s="47"/>
      <c r="J458" s="47"/>
      <c r="K458" s="47"/>
      <c r="L458" s="48"/>
      <c r="M458" s="48"/>
      <c r="N458" s="47"/>
      <c r="O458" s="11"/>
      <c r="P458" s="11"/>
      <c r="Q458" s="11"/>
      <c r="R458" s="11"/>
      <c r="S458" s="11"/>
      <c r="T458" s="11"/>
      <c r="U458" s="11"/>
      <c r="V458" s="11"/>
      <c r="W458" s="45"/>
      <c r="X458" s="45"/>
      <c r="Y458" s="45"/>
      <c r="Z458" s="45"/>
      <c r="AA458" s="184"/>
    </row>
    <row r="459" spans="1:27" ht="15.75">
      <c r="A459" s="11"/>
      <c r="B459" s="11"/>
      <c r="C459" s="11"/>
      <c r="D459" s="49"/>
      <c r="E459" s="47"/>
      <c r="F459" s="47"/>
      <c r="G459" s="47"/>
      <c r="H459" s="47"/>
      <c r="I459" s="47"/>
      <c r="J459" s="47"/>
      <c r="K459" s="47"/>
      <c r="L459" s="48"/>
      <c r="M459" s="48"/>
      <c r="N459" s="47"/>
      <c r="O459" s="11"/>
      <c r="P459" s="11"/>
      <c r="Q459" s="11"/>
      <c r="R459" s="11"/>
      <c r="S459" s="11"/>
      <c r="T459" s="11"/>
      <c r="U459" s="11"/>
      <c r="V459" s="11"/>
      <c r="W459" s="45"/>
      <c r="X459" s="45"/>
      <c r="Y459" s="45"/>
      <c r="Z459" s="45"/>
      <c r="AA459" s="184"/>
    </row>
    <row r="460" spans="1:27" ht="15.75">
      <c r="A460" s="78"/>
      <c r="B460" s="78"/>
      <c r="C460" s="78"/>
      <c r="D460" s="79"/>
      <c r="E460" s="80"/>
      <c r="F460" s="80"/>
      <c r="G460" s="80"/>
      <c r="H460" s="80"/>
      <c r="I460" s="80"/>
      <c r="J460" s="80"/>
      <c r="K460" s="80"/>
      <c r="L460" s="81"/>
      <c r="M460" s="81"/>
      <c r="N460" s="80"/>
      <c r="O460" s="78"/>
      <c r="P460" s="78"/>
      <c r="Q460" s="78"/>
      <c r="R460" s="78"/>
      <c r="S460" s="83"/>
      <c r="T460" s="83"/>
      <c r="U460" s="78"/>
      <c r="V460" s="78"/>
      <c r="W460" s="56"/>
      <c r="X460" s="56"/>
      <c r="Y460" s="56"/>
      <c r="Z460" s="56"/>
      <c r="AA460" s="186"/>
    </row>
    <row r="461" spans="1:27" ht="15.75">
      <c r="A461" s="11"/>
      <c r="B461" s="11"/>
      <c r="C461" s="11"/>
      <c r="D461" s="49"/>
      <c r="E461" s="47"/>
      <c r="F461" s="47"/>
      <c r="G461" s="47"/>
      <c r="H461" s="47"/>
      <c r="I461" s="47"/>
      <c r="J461" s="47"/>
      <c r="K461" s="47"/>
      <c r="L461" s="48"/>
      <c r="M461" s="48"/>
      <c r="N461" s="47"/>
      <c r="O461" s="11"/>
      <c r="P461" s="11"/>
      <c r="Q461" s="11"/>
      <c r="R461" s="11"/>
      <c r="S461" s="11"/>
      <c r="T461" s="11"/>
      <c r="U461" s="11"/>
      <c r="V461" s="11"/>
      <c r="W461" s="45"/>
      <c r="X461" s="45"/>
      <c r="Y461" s="45"/>
      <c r="Z461" s="45"/>
      <c r="AA461" s="184"/>
    </row>
    <row r="462" spans="1:27" ht="15.75">
      <c r="A462" s="58"/>
      <c r="B462" s="58"/>
      <c r="C462" s="58"/>
      <c r="D462" s="63"/>
      <c r="E462" s="64"/>
      <c r="F462" s="64"/>
      <c r="G462" s="64"/>
      <c r="H462" s="64"/>
      <c r="I462" s="64"/>
      <c r="J462" s="64"/>
      <c r="K462" s="64"/>
      <c r="L462" s="65"/>
      <c r="M462" s="65"/>
      <c r="N462" s="64"/>
      <c r="O462" s="58"/>
      <c r="P462" s="58"/>
      <c r="Q462" s="58"/>
      <c r="R462" s="58"/>
      <c r="S462" s="70"/>
      <c r="T462" s="70"/>
      <c r="U462" s="58"/>
      <c r="V462" s="58"/>
      <c r="W462" s="67"/>
      <c r="X462" s="67"/>
      <c r="Y462" s="67"/>
      <c r="Z462" s="67"/>
      <c r="AA462" s="185"/>
    </row>
    <row r="463" spans="1:27" ht="15.75">
      <c r="A463" s="11"/>
      <c r="B463" s="11"/>
      <c r="C463" s="11"/>
      <c r="D463" s="49"/>
      <c r="E463" s="47"/>
      <c r="F463" s="47"/>
      <c r="G463" s="47"/>
      <c r="H463" s="47"/>
      <c r="I463" s="47"/>
      <c r="J463" s="47"/>
      <c r="K463" s="47"/>
      <c r="L463" s="48"/>
      <c r="M463" s="48"/>
      <c r="N463" s="47"/>
      <c r="O463" s="11"/>
      <c r="P463" s="11"/>
      <c r="Q463" s="11"/>
      <c r="R463" s="11"/>
      <c r="S463" s="59"/>
      <c r="T463" s="59"/>
      <c r="U463" s="11"/>
      <c r="V463" s="11"/>
      <c r="W463" s="45"/>
      <c r="X463" s="45"/>
      <c r="Y463" s="45"/>
      <c r="Z463" s="45"/>
      <c r="AA463" s="184"/>
    </row>
    <row r="464" spans="1:27" ht="15.75">
      <c r="A464" s="11"/>
      <c r="B464" s="11"/>
      <c r="C464" s="11"/>
      <c r="D464" s="49"/>
      <c r="E464" s="47"/>
      <c r="F464" s="47"/>
      <c r="G464" s="47"/>
      <c r="H464" s="47"/>
      <c r="I464" s="47"/>
      <c r="J464" s="47"/>
      <c r="K464" s="47"/>
      <c r="L464" s="48"/>
      <c r="M464" s="48"/>
      <c r="N464" s="47"/>
      <c r="O464" s="11"/>
      <c r="P464" s="11"/>
      <c r="Q464" s="11"/>
      <c r="R464" s="11"/>
      <c r="S464" s="11"/>
      <c r="T464" s="11"/>
      <c r="U464" s="11"/>
      <c r="V464" s="11"/>
      <c r="W464" s="45"/>
      <c r="X464" s="45"/>
      <c r="Y464" s="45"/>
      <c r="Z464" s="45"/>
      <c r="AA464" s="184"/>
    </row>
    <row r="465" spans="1:27" ht="15.75">
      <c r="A465" s="11"/>
      <c r="B465" s="11"/>
      <c r="C465" s="11"/>
      <c r="D465" s="49"/>
      <c r="E465" s="47"/>
      <c r="F465" s="47"/>
      <c r="G465" s="47"/>
      <c r="H465" s="47"/>
      <c r="I465" s="47"/>
      <c r="J465" s="47"/>
      <c r="K465" s="47"/>
      <c r="L465" s="48"/>
      <c r="M465" s="48"/>
      <c r="N465" s="47"/>
      <c r="O465" s="11"/>
      <c r="P465" s="11"/>
      <c r="Q465" s="11"/>
      <c r="R465" s="11"/>
      <c r="S465" s="11"/>
      <c r="T465" s="11"/>
      <c r="U465" s="11"/>
      <c r="V465" s="11"/>
      <c r="W465" s="45"/>
      <c r="X465" s="45"/>
      <c r="Y465" s="45"/>
      <c r="Z465" s="45"/>
      <c r="AA465" s="184"/>
    </row>
    <row r="466" spans="1:27" ht="15.75">
      <c r="A466" s="58"/>
      <c r="B466" s="58"/>
      <c r="C466" s="58"/>
      <c r="D466" s="63"/>
      <c r="E466" s="64"/>
      <c r="F466" s="64"/>
      <c r="G466" s="64"/>
      <c r="H466" s="64"/>
      <c r="I466" s="64"/>
      <c r="J466" s="64"/>
      <c r="K466" s="64"/>
      <c r="L466" s="65"/>
      <c r="M466" s="65"/>
      <c r="N466" s="64"/>
      <c r="O466" s="58"/>
      <c r="P466" s="58"/>
      <c r="Q466" s="58"/>
      <c r="R466" s="58"/>
      <c r="S466" s="70"/>
      <c r="T466" s="70"/>
      <c r="U466" s="58"/>
      <c r="V466" s="58"/>
      <c r="W466" s="67"/>
      <c r="X466" s="67"/>
      <c r="Y466" s="67"/>
      <c r="Z466" s="67"/>
      <c r="AA466" s="185"/>
    </row>
    <row r="467" spans="1:27" ht="15.75">
      <c r="A467" s="58"/>
      <c r="B467" s="58"/>
      <c r="C467" s="58"/>
      <c r="D467" s="63"/>
      <c r="E467" s="64"/>
      <c r="F467" s="64"/>
      <c r="G467" s="64"/>
      <c r="H467" s="64"/>
      <c r="I467" s="64"/>
      <c r="J467" s="64"/>
      <c r="K467" s="64"/>
      <c r="L467" s="65"/>
      <c r="M467" s="65"/>
      <c r="N467" s="64"/>
      <c r="O467" s="58"/>
      <c r="P467" s="58"/>
      <c r="Q467" s="58"/>
      <c r="R467" s="58"/>
      <c r="S467" s="70"/>
      <c r="T467" s="70"/>
      <c r="U467" s="58"/>
      <c r="V467" s="58"/>
      <c r="W467" s="67"/>
      <c r="X467" s="67"/>
      <c r="Y467" s="67"/>
      <c r="Z467" s="67"/>
      <c r="AA467" s="185"/>
    </row>
    <row r="468" spans="1:27" ht="15.75">
      <c r="A468" s="58"/>
      <c r="B468" s="58"/>
      <c r="C468" s="58"/>
      <c r="D468" s="63"/>
      <c r="E468" s="64"/>
      <c r="F468" s="64"/>
      <c r="G468" s="64"/>
      <c r="H468" s="64"/>
      <c r="I468" s="64"/>
      <c r="J468" s="64"/>
      <c r="K468" s="64"/>
      <c r="L468" s="65"/>
      <c r="M468" s="65"/>
      <c r="N468" s="64"/>
      <c r="O468" s="58"/>
      <c r="P468" s="58"/>
      <c r="Q468" s="58"/>
      <c r="R468" s="58"/>
      <c r="S468" s="58"/>
      <c r="T468" s="58"/>
      <c r="U468" s="58"/>
      <c r="V468" s="58"/>
      <c r="W468" s="67"/>
      <c r="X468" s="67"/>
      <c r="Y468" s="67"/>
      <c r="Z468" s="67"/>
      <c r="AA468" s="185"/>
    </row>
    <row r="469" spans="1:27" ht="15.75">
      <c r="A469" s="11"/>
      <c r="B469" s="11"/>
      <c r="C469" s="11"/>
      <c r="D469" s="49"/>
      <c r="E469" s="47"/>
      <c r="F469" s="47"/>
      <c r="G469" s="47"/>
      <c r="H469" s="47"/>
      <c r="I469" s="47"/>
      <c r="J469" s="47"/>
      <c r="K469" s="47"/>
      <c r="L469" s="48"/>
      <c r="M469" s="48"/>
      <c r="N469" s="47"/>
      <c r="O469" s="11"/>
      <c r="P469" s="11"/>
      <c r="Q469" s="11"/>
      <c r="R469" s="11"/>
      <c r="S469" s="59"/>
      <c r="T469" s="59"/>
      <c r="U469" s="11"/>
      <c r="V469" s="11"/>
      <c r="W469" s="45"/>
      <c r="X469" s="45"/>
      <c r="Y469" s="45"/>
      <c r="Z469" s="45"/>
      <c r="AA469" s="184"/>
    </row>
    <row r="470" spans="1:27" ht="15.75">
      <c r="A470" s="58"/>
      <c r="B470" s="58"/>
      <c r="C470" s="58"/>
      <c r="D470" s="63"/>
      <c r="E470" s="64"/>
      <c r="F470" s="64"/>
      <c r="G470" s="64"/>
      <c r="H470" s="64"/>
      <c r="I470" s="64"/>
      <c r="J470" s="64"/>
      <c r="K470" s="64"/>
      <c r="L470" s="65"/>
      <c r="M470" s="65"/>
      <c r="N470" s="64"/>
      <c r="O470" s="58"/>
      <c r="P470" s="58"/>
      <c r="Q470" s="58"/>
      <c r="R470" s="58"/>
      <c r="S470" s="58"/>
      <c r="T470" s="58"/>
      <c r="U470" s="58"/>
      <c r="V470" s="58"/>
      <c r="W470" s="67"/>
      <c r="X470" s="67"/>
      <c r="Y470" s="67"/>
      <c r="Z470" s="67"/>
      <c r="AA470" s="185"/>
    </row>
    <row r="471" spans="1:27" ht="15.75">
      <c r="A471" s="78"/>
      <c r="B471" s="78"/>
      <c r="C471" s="78"/>
      <c r="D471" s="79"/>
      <c r="E471" s="80"/>
      <c r="F471" s="80"/>
      <c r="G471" s="80"/>
      <c r="H471" s="80"/>
      <c r="I471" s="80"/>
      <c r="J471" s="80"/>
      <c r="K471" s="80"/>
      <c r="L471" s="81"/>
      <c r="M471" s="81"/>
      <c r="N471" s="80"/>
      <c r="O471" s="78"/>
      <c r="P471" s="78"/>
      <c r="Q471" s="78"/>
      <c r="R471" s="78"/>
      <c r="S471" s="83"/>
      <c r="T471" s="83"/>
      <c r="U471" s="78"/>
      <c r="V471" s="78"/>
      <c r="W471" s="56"/>
      <c r="X471" s="56"/>
      <c r="Y471" s="56"/>
      <c r="Z471" s="56"/>
      <c r="AA471" s="186"/>
    </row>
    <row r="472" spans="1:27" ht="15.75">
      <c r="A472" s="11"/>
      <c r="B472" s="11"/>
      <c r="C472" s="11"/>
      <c r="D472" s="49"/>
      <c r="E472" s="47"/>
      <c r="F472" s="47"/>
      <c r="G472" s="47"/>
      <c r="H472" s="47"/>
      <c r="I472" s="47"/>
      <c r="J472" s="47"/>
      <c r="K472" s="47"/>
      <c r="L472" s="48"/>
      <c r="M472" s="48"/>
      <c r="N472" s="47"/>
      <c r="O472" s="11"/>
      <c r="P472" s="11"/>
      <c r="Q472" s="11"/>
      <c r="R472" s="11"/>
      <c r="S472" s="11"/>
      <c r="T472" s="11"/>
      <c r="U472" s="11"/>
      <c r="V472" s="11"/>
      <c r="W472" s="45"/>
      <c r="X472" s="45"/>
      <c r="Y472" s="45"/>
      <c r="Z472" s="45"/>
      <c r="AA472" s="184"/>
    </row>
    <row r="473" spans="1:27" ht="15.75">
      <c r="A473" s="11"/>
      <c r="B473" s="11"/>
      <c r="C473" s="11"/>
      <c r="D473" s="49"/>
      <c r="E473" s="47"/>
      <c r="F473" s="47"/>
      <c r="G473" s="47"/>
      <c r="H473" s="47"/>
      <c r="I473" s="47"/>
      <c r="J473" s="47"/>
      <c r="K473" s="47"/>
      <c r="L473" s="48"/>
      <c r="M473" s="48"/>
      <c r="N473" s="47"/>
      <c r="O473" s="11"/>
      <c r="P473" s="11"/>
      <c r="Q473" s="11"/>
      <c r="R473" s="11"/>
      <c r="S473" s="59"/>
      <c r="T473" s="59"/>
      <c r="U473" s="11"/>
      <c r="V473" s="11"/>
      <c r="W473" s="45"/>
      <c r="X473" s="45"/>
      <c r="Y473" s="45"/>
      <c r="Z473" s="45"/>
      <c r="AA473" s="184"/>
    </row>
    <row r="474" spans="1:27" ht="15.75">
      <c r="A474" s="11"/>
      <c r="B474" s="11"/>
      <c r="C474" s="11"/>
      <c r="D474" s="49"/>
      <c r="E474" s="47"/>
      <c r="F474" s="47"/>
      <c r="G474" s="47"/>
      <c r="H474" s="47"/>
      <c r="I474" s="47"/>
      <c r="J474" s="47"/>
      <c r="K474" s="47"/>
      <c r="L474" s="48"/>
      <c r="M474" s="48"/>
      <c r="N474" s="47"/>
      <c r="O474" s="11"/>
      <c r="P474" s="11"/>
      <c r="Q474" s="11"/>
      <c r="R474" s="11"/>
      <c r="S474" s="11"/>
      <c r="T474" s="11"/>
      <c r="U474" s="11"/>
      <c r="V474" s="11"/>
      <c r="W474" s="45"/>
      <c r="X474" s="45"/>
      <c r="Y474" s="45"/>
      <c r="Z474" s="45"/>
      <c r="AA474" s="184"/>
    </row>
    <row r="475" spans="1:27" ht="15.75">
      <c r="A475" s="78"/>
      <c r="B475" s="78"/>
      <c r="C475" s="78"/>
      <c r="D475" s="79"/>
      <c r="E475" s="80"/>
      <c r="F475" s="80"/>
      <c r="G475" s="80"/>
      <c r="H475" s="80"/>
      <c r="I475" s="80"/>
      <c r="J475" s="80"/>
      <c r="K475" s="80"/>
      <c r="L475" s="81"/>
      <c r="M475" s="81"/>
      <c r="N475" s="80"/>
      <c r="O475" s="78"/>
      <c r="P475" s="78"/>
      <c r="Q475" s="78"/>
      <c r="R475" s="78"/>
      <c r="S475" s="83"/>
      <c r="T475" s="83"/>
      <c r="U475" s="78"/>
      <c r="V475" s="78"/>
      <c r="W475" s="56"/>
      <c r="X475" s="56"/>
      <c r="Y475" s="56"/>
      <c r="Z475" s="56"/>
      <c r="AA475" s="186"/>
    </row>
    <row r="476" spans="1:27" ht="15.75">
      <c r="A476" s="11"/>
      <c r="B476" s="11"/>
      <c r="C476" s="11"/>
      <c r="D476" s="49"/>
      <c r="E476" s="47"/>
      <c r="F476" s="47"/>
      <c r="G476" s="47"/>
      <c r="H476" s="47"/>
      <c r="I476" s="47"/>
      <c r="J476" s="47"/>
      <c r="K476" s="47"/>
      <c r="L476" s="48"/>
      <c r="M476" s="48"/>
      <c r="N476" s="47"/>
      <c r="O476" s="11"/>
      <c r="P476" s="11"/>
      <c r="Q476" s="11"/>
      <c r="R476" s="11"/>
      <c r="S476" s="11"/>
      <c r="T476" s="11"/>
      <c r="U476" s="11"/>
      <c r="V476" s="11"/>
      <c r="W476" s="45"/>
      <c r="X476" s="45"/>
      <c r="Y476" s="45"/>
      <c r="Z476" s="45"/>
      <c r="AA476" s="184"/>
    </row>
    <row r="477" spans="1:27" ht="15.75">
      <c r="A477" s="58"/>
      <c r="B477" s="58"/>
      <c r="C477" s="58"/>
      <c r="D477" s="63"/>
      <c r="E477" s="64"/>
      <c r="F477" s="64"/>
      <c r="G477" s="64"/>
      <c r="H477" s="64"/>
      <c r="I477" s="64"/>
      <c r="J477" s="64"/>
      <c r="K477" s="64"/>
      <c r="L477" s="65"/>
      <c r="M477" s="65"/>
      <c r="N477" s="64"/>
      <c r="O477" s="58"/>
      <c r="P477" s="58"/>
      <c r="Q477" s="58"/>
      <c r="R477" s="58"/>
      <c r="S477" s="58"/>
      <c r="T477" s="58"/>
      <c r="U477" s="58"/>
      <c r="V477" s="58"/>
      <c r="W477" s="67"/>
      <c r="X477" s="67"/>
      <c r="Y477" s="67"/>
      <c r="Z477" s="67"/>
      <c r="AA477" s="185"/>
    </row>
    <row r="478" spans="1:27" ht="15.75">
      <c r="A478" s="11"/>
      <c r="B478" s="11"/>
      <c r="C478" s="11"/>
      <c r="D478" s="49"/>
      <c r="E478" s="47"/>
      <c r="F478" s="47"/>
      <c r="G478" s="47"/>
      <c r="H478" s="47"/>
      <c r="I478" s="47"/>
      <c r="J478" s="47"/>
      <c r="K478" s="47"/>
      <c r="L478" s="48"/>
      <c r="M478" s="48"/>
      <c r="N478" s="47"/>
      <c r="O478" s="11"/>
      <c r="P478" s="11"/>
      <c r="Q478" s="11"/>
      <c r="R478" s="11"/>
      <c r="S478" s="11"/>
      <c r="T478" s="11"/>
      <c r="U478" s="11"/>
      <c r="V478" s="11"/>
      <c r="W478" s="45"/>
      <c r="X478" s="45"/>
      <c r="Y478" s="45"/>
      <c r="Z478" s="45"/>
      <c r="AA478" s="184"/>
    </row>
    <row r="479" spans="1:27" ht="15.75">
      <c r="A479" s="11"/>
      <c r="B479" s="11"/>
      <c r="C479" s="11"/>
      <c r="D479" s="49"/>
      <c r="E479" s="47"/>
      <c r="F479" s="47"/>
      <c r="G479" s="47"/>
      <c r="H479" s="47"/>
      <c r="I479" s="47"/>
      <c r="J479" s="47"/>
      <c r="K479" s="47"/>
      <c r="L479" s="48"/>
      <c r="M479" s="48"/>
      <c r="N479" s="47"/>
      <c r="O479" s="11"/>
      <c r="P479" s="11"/>
      <c r="Q479" s="11"/>
      <c r="R479" s="11"/>
      <c r="S479" s="11"/>
      <c r="T479" s="11"/>
      <c r="U479" s="11"/>
      <c r="V479" s="11"/>
      <c r="W479" s="45"/>
      <c r="X479" s="45"/>
      <c r="Y479" s="45"/>
      <c r="Z479" s="45"/>
      <c r="AA479" s="184"/>
    </row>
    <row r="480" spans="1:27" ht="15.75">
      <c r="A480" s="11"/>
      <c r="B480" s="11"/>
      <c r="C480" s="11"/>
      <c r="D480" s="49"/>
      <c r="E480" s="47"/>
      <c r="F480" s="47"/>
      <c r="G480" s="47"/>
      <c r="H480" s="47"/>
      <c r="I480" s="47"/>
      <c r="J480" s="47"/>
      <c r="K480" s="47"/>
      <c r="L480" s="48"/>
      <c r="M480" s="48"/>
      <c r="N480" s="47"/>
      <c r="O480" s="11"/>
      <c r="P480" s="11"/>
      <c r="Q480" s="11"/>
      <c r="R480" s="11"/>
      <c r="S480" s="59"/>
      <c r="T480" s="59"/>
      <c r="U480" s="11"/>
      <c r="V480" s="11"/>
      <c r="W480" s="45"/>
      <c r="X480" s="45"/>
      <c r="Y480" s="45"/>
      <c r="Z480" s="45"/>
      <c r="AA480" s="184"/>
    </row>
    <row r="481" spans="1:27" ht="15.75">
      <c r="A481" s="78"/>
      <c r="B481" s="78"/>
      <c r="C481" s="78"/>
      <c r="D481" s="79"/>
      <c r="E481" s="80"/>
      <c r="F481" s="80"/>
      <c r="G481" s="80"/>
      <c r="H481" s="80"/>
      <c r="I481" s="80"/>
      <c r="J481" s="80"/>
      <c r="K481" s="80"/>
      <c r="L481" s="81"/>
      <c r="M481" s="81"/>
      <c r="N481" s="80"/>
      <c r="O481" s="78"/>
      <c r="P481" s="78"/>
      <c r="Q481" s="78"/>
      <c r="R481" s="78"/>
      <c r="S481" s="83"/>
      <c r="T481" s="83"/>
      <c r="U481" s="78"/>
      <c r="V481" s="78"/>
      <c r="W481" s="56"/>
      <c r="X481" s="56"/>
      <c r="Y481" s="56"/>
      <c r="Z481" s="56"/>
      <c r="AA481" s="186"/>
    </row>
    <row r="482" spans="1:27" ht="15.75">
      <c r="A482" s="11"/>
      <c r="B482" s="11"/>
      <c r="C482" s="11"/>
      <c r="D482" s="49"/>
      <c r="E482" s="47"/>
      <c r="F482" s="47"/>
      <c r="G482" s="47"/>
      <c r="H482" s="47"/>
      <c r="I482" s="47"/>
      <c r="J482" s="47"/>
      <c r="K482" s="47"/>
      <c r="L482" s="48"/>
      <c r="M482" s="48"/>
      <c r="N482" s="47"/>
      <c r="O482" s="11"/>
      <c r="P482" s="11"/>
      <c r="Q482" s="11"/>
      <c r="R482" s="11"/>
      <c r="S482" s="11"/>
      <c r="T482" s="11"/>
      <c r="U482" s="11"/>
      <c r="V482" s="11"/>
      <c r="W482" s="45"/>
      <c r="X482" s="45"/>
      <c r="Y482" s="45"/>
      <c r="Z482" s="45"/>
      <c r="AA482" s="184"/>
    </row>
    <row r="483" spans="1:27" ht="15.75">
      <c r="A483" s="58"/>
      <c r="B483" s="58"/>
      <c r="C483" s="58"/>
      <c r="D483" s="63"/>
      <c r="E483" s="64"/>
      <c r="F483" s="64"/>
      <c r="G483" s="64"/>
      <c r="H483" s="64"/>
      <c r="I483" s="64"/>
      <c r="J483" s="64"/>
      <c r="K483" s="64"/>
      <c r="L483" s="65"/>
      <c r="M483" s="65"/>
      <c r="N483" s="64"/>
      <c r="O483" s="58"/>
      <c r="P483" s="58"/>
      <c r="Q483" s="58"/>
      <c r="R483" s="58"/>
      <c r="S483" s="58"/>
      <c r="T483" s="58"/>
      <c r="U483" s="58"/>
      <c r="V483" s="58"/>
      <c r="W483" s="67"/>
      <c r="X483" s="67"/>
      <c r="Y483" s="67"/>
      <c r="Z483" s="67"/>
      <c r="AA483" s="185"/>
    </row>
    <row r="484" spans="1:27" ht="15.75">
      <c r="A484" s="11"/>
      <c r="B484" s="11"/>
      <c r="C484" s="11"/>
      <c r="D484" s="49"/>
      <c r="E484" s="47"/>
      <c r="F484" s="47"/>
      <c r="G484" s="47"/>
      <c r="H484" s="47"/>
      <c r="I484" s="47"/>
      <c r="J484" s="47"/>
      <c r="K484" s="47"/>
      <c r="L484" s="48"/>
      <c r="M484" s="48"/>
      <c r="N484" s="47"/>
      <c r="O484" s="11"/>
      <c r="P484" s="11"/>
      <c r="Q484" s="11"/>
      <c r="R484" s="11"/>
      <c r="S484" s="11"/>
      <c r="T484" s="11"/>
      <c r="U484" s="11"/>
      <c r="V484" s="11"/>
      <c r="W484" s="45"/>
      <c r="X484" s="45"/>
      <c r="Y484" s="45"/>
      <c r="Z484" s="45"/>
      <c r="AA484" s="184"/>
    </row>
    <row r="485" spans="1:27" ht="15.75">
      <c r="A485" s="11"/>
      <c r="B485" s="11"/>
      <c r="C485" s="11"/>
      <c r="D485" s="49"/>
      <c r="E485" s="47"/>
      <c r="F485" s="47"/>
      <c r="G485" s="47"/>
      <c r="H485" s="47"/>
      <c r="I485" s="47"/>
      <c r="J485" s="47"/>
      <c r="K485" s="47"/>
      <c r="L485" s="48"/>
      <c r="M485" s="48"/>
      <c r="N485" s="47"/>
      <c r="O485" s="11"/>
      <c r="P485" s="11"/>
      <c r="Q485" s="11"/>
      <c r="R485" s="11"/>
      <c r="S485" s="59"/>
      <c r="T485" s="59"/>
      <c r="U485" s="11"/>
      <c r="V485" s="11"/>
      <c r="W485" s="45"/>
      <c r="X485" s="45"/>
      <c r="Y485" s="45"/>
      <c r="Z485" s="45"/>
      <c r="AA485" s="184"/>
    </row>
    <row r="486" spans="1:27" ht="15.75">
      <c r="A486" s="58"/>
      <c r="B486" s="58"/>
      <c r="C486" s="58"/>
      <c r="D486" s="63"/>
      <c r="E486" s="64"/>
      <c r="F486" s="64"/>
      <c r="G486" s="64"/>
      <c r="H486" s="64"/>
      <c r="I486" s="64"/>
      <c r="J486" s="64"/>
      <c r="K486" s="64"/>
      <c r="L486" s="65"/>
      <c r="M486" s="65"/>
      <c r="N486" s="64"/>
      <c r="O486" s="58"/>
      <c r="P486" s="58"/>
      <c r="Q486" s="58"/>
      <c r="R486" s="58"/>
      <c r="S486" s="70"/>
      <c r="T486" s="70"/>
      <c r="U486" s="58"/>
      <c r="V486" s="58"/>
      <c r="W486" s="67"/>
      <c r="X486" s="67"/>
      <c r="Y486" s="67"/>
      <c r="Z486" s="67"/>
      <c r="AA486" s="185"/>
    </row>
    <row r="487" spans="1:27" ht="15.75">
      <c r="A487" s="78"/>
      <c r="B487" s="78"/>
      <c r="C487" s="78"/>
      <c r="D487" s="79"/>
      <c r="E487" s="80"/>
      <c r="F487" s="80"/>
      <c r="G487" s="80"/>
      <c r="H487" s="80"/>
      <c r="I487" s="80"/>
      <c r="J487" s="80"/>
      <c r="K487" s="80"/>
      <c r="L487" s="81"/>
      <c r="M487" s="81"/>
      <c r="N487" s="80"/>
      <c r="O487" s="78"/>
      <c r="P487" s="78"/>
      <c r="Q487" s="78"/>
      <c r="R487" s="78"/>
      <c r="S487" s="78"/>
      <c r="T487" s="78"/>
      <c r="U487" s="78"/>
      <c r="V487" s="78"/>
      <c r="W487" s="56"/>
      <c r="X487" s="56"/>
      <c r="Y487" s="56"/>
      <c r="Z487" s="56"/>
      <c r="AA487" s="186"/>
    </row>
    <row r="488" spans="1:27" ht="15.75">
      <c r="A488" s="58"/>
      <c r="B488" s="58"/>
      <c r="C488" s="58"/>
      <c r="D488" s="63"/>
      <c r="E488" s="64"/>
      <c r="F488" s="64"/>
      <c r="G488" s="64"/>
      <c r="H488" s="64"/>
      <c r="I488" s="64"/>
      <c r="J488" s="64"/>
      <c r="K488" s="64"/>
      <c r="L488" s="65"/>
      <c r="M488" s="65"/>
      <c r="N488" s="64"/>
      <c r="O488" s="58"/>
      <c r="P488" s="58"/>
      <c r="Q488" s="58"/>
      <c r="R488" s="58"/>
      <c r="S488" s="58"/>
      <c r="T488" s="58"/>
      <c r="U488" s="58"/>
      <c r="V488" s="58"/>
      <c r="W488" s="67"/>
      <c r="X488" s="67"/>
      <c r="Y488" s="67"/>
      <c r="Z488" s="67"/>
      <c r="AA488" s="185"/>
    </row>
    <row r="489" spans="1:27" ht="15.75">
      <c r="A489" s="11"/>
      <c r="B489" s="11"/>
      <c r="C489" s="11"/>
      <c r="D489" s="49"/>
      <c r="E489" s="47"/>
      <c r="F489" s="47"/>
      <c r="G489" s="47"/>
      <c r="H489" s="47"/>
      <c r="I489" s="47"/>
      <c r="J489" s="47"/>
      <c r="K489" s="47"/>
      <c r="L489" s="48"/>
      <c r="M489" s="48"/>
      <c r="N489" s="47"/>
      <c r="O489" s="11"/>
      <c r="P489" s="11"/>
      <c r="Q489" s="11"/>
      <c r="R489" s="11"/>
      <c r="S489" s="59"/>
      <c r="T489" s="59"/>
      <c r="U489" s="11"/>
      <c r="V489" s="11"/>
      <c r="W489" s="45"/>
      <c r="X489" s="45"/>
      <c r="Y489" s="45"/>
      <c r="Z489" s="45"/>
      <c r="AA489" s="184"/>
    </row>
    <row r="490" spans="1:27" ht="15.75">
      <c r="A490" s="11"/>
      <c r="B490" s="11"/>
      <c r="C490" s="11"/>
      <c r="D490" s="49"/>
      <c r="E490" s="47"/>
      <c r="F490" s="47"/>
      <c r="G490" s="47"/>
      <c r="H490" s="47"/>
      <c r="I490" s="47"/>
      <c r="J490" s="47"/>
      <c r="K490" s="47"/>
      <c r="L490" s="48"/>
      <c r="M490" s="48"/>
      <c r="N490" s="47"/>
      <c r="O490" s="11"/>
      <c r="P490" s="11"/>
      <c r="Q490" s="11"/>
      <c r="R490" s="11"/>
      <c r="S490" s="59"/>
      <c r="T490" s="59"/>
      <c r="U490" s="11"/>
      <c r="V490" s="11"/>
      <c r="W490" s="45"/>
      <c r="X490" s="45"/>
      <c r="Y490" s="45"/>
      <c r="Z490" s="45"/>
      <c r="AA490" s="184"/>
    </row>
    <row r="491" spans="1:27" ht="15.75">
      <c r="A491" s="78"/>
      <c r="B491" s="78"/>
      <c r="C491" s="78"/>
      <c r="D491" s="79"/>
      <c r="E491" s="80"/>
      <c r="F491" s="80"/>
      <c r="G491" s="80"/>
      <c r="H491" s="80"/>
      <c r="I491" s="80"/>
      <c r="J491" s="80"/>
      <c r="K491" s="80"/>
      <c r="L491" s="81"/>
      <c r="M491" s="81"/>
      <c r="N491" s="80"/>
      <c r="O491" s="78"/>
      <c r="P491" s="78"/>
      <c r="Q491" s="78"/>
      <c r="R491" s="78"/>
      <c r="S491" s="83"/>
      <c r="T491" s="83"/>
      <c r="U491" s="78"/>
      <c r="V491" s="78"/>
      <c r="W491" s="56"/>
      <c r="X491" s="56"/>
      <c r="Y491" s="56"/>
      <c r="Z491" s="56"/>
      <c r="AA491" s="186"/>
    </row>
    <row r="492" spans="1:27" ht="15.75">
      <c r="A492" s="11"/>
      <c r="B492" s="11"/>
      <c r="C492" s="11"/>
      <c r="D492" s="49"/>
      <c r="E492" s="47"/>
      <c r="F492" s="47"/>
      <c r="G492" s="47"/>
      <c r="H492" s="47"/>
      <c r="I492" s="47"/>
      <c r="J492" s="47"/>
      <c r="K492" s="47"/>
      <c r="L492" s="48"/>
      <c r="M492" s="48"/>
      <c r="N492" s="47"/>
      <c r="O492" s="11"/>
      <c r="P492" s="11"/>
      <c r="Q492" s="11"/>
      <c r="R492" s="11"/>
      <c r="S492" s="11"/>
      <c r="T492" s="11"/>
      <c r="U492" s="11"/>
      <c r="V492" s="11"/>
      <c r="W492" s="45"/>
      <c r="X492" s="45"/>
      <c r="Y492" s="45"/>
      <c r="Z492" s="45"/>
      <c r="AA492" s="184"/>
    </row>
    <row r="493" spans="1:27" ht="15.75">
      <c r="A493" s="78"/>
      <c r="B493" s="78"/>
      <c r="C493" s="78"/>
      <c r="D493" s="79"/>
      <c r="E493" s="80"/>
      <c r="F493" s="80"/>
      <c r="G493" s="80"/>
      <c r="H493" s="80"/>
      <c r="I493" s="80"/>
      <c r="J493" s="80"/>
      <c r="K493" s="80"/>
      <c r="L493" s="81"/>
      <c r="M493" s="81"/>
      <c r="N493" s="80"/>
      <c r="O493" s="78"/>
      <c r="P493" s="78"/>
      <c r="Q493" s="78"/>
      <c r="R493" s="78"/>
      <c r="S493" s="83"/>
      <c r="T493" s="83"/>
      <c r="U493" s="78"/>
      <c r="V493" s="78"/>
      <c r="W493" s="56"/>
      <c r="X493" s="56"/>
      <c r="Y493" s="56"/>
      <c r="Z493" s="56"/>
      <c r="AA493" s="186"/>
    </row>
    <row r="494" spans="1:27" ht="15.75">
      <c r="A494" s="78"/>
      <c r="B494" s="78"/>
      <c r="C494" s="78"/>
      <c r="D494" s="79"/>
      <c r="E494" s="80"/>
      <c r="F494" s="80"/>
      <c r="G494" s="80"/>
      <c r="H494" s="80"/>
      <c r="I494" s="80"/>
      <c r="J494" s="80"/>
      <c r="K494" s="80"/>
      <c r="L494" s="81"/>
      <c r="M494" s="81"/>
      <c r="N494" s="80"/>
      <c r="O494" s="78"/>
      <c r="P494" s="78"/>
      <c r="Q494" s="78"/>
      <c r="R494" s="78"/>
      <c r="S494" s="83"/>
      <c r="T494" s="83"/>
      <c r="U494" s="78"/>
      <c r="V494" s="78"/>
      <c r="W494" s="56"/>
      <c r="X494" s="56"/>
      <c r="Y494" s="56"/>
      <c r="Z494" s="56"/>
      <c r="AA494" s="186"/>
    </row>
    <row r="495" spans="1:27" ht="15.75">
      <c r="A495" s="58"/>
      <c r="B495" s="58"/>
      <c r="C495" s="58"/>
      <c r="D495" s="63"/>
      <c r="E495" s="64"/>
      <c r="F495" s="64"/>
      <c r="G495" s="64"/>
      <c r="H495" s="64"/>
      <c r="I495" s="64"/>
      <c r="J495" s="64"/>
      <c r="K495" s="64"/>
      <c r="L495" s="65"/>
      <c r="M495" s="65"/>
      <c r="N495" s="64"/>
      <c r="O495" s="58"/>
      <c r="P495" s="58"/>
      <c r="Q495" s="58"/>
      <c r="R495" s="58"/>
      <c r="S495" s="58"/>
      <c r="T495" s="58"/>
      <c r="U495" s="58"/>
      <c r="V495" s="58"/>
      <c r="W495" s="67"/>
      <c r="X495" s="67"/>
      <c r="Y495" s="67"/>
      <c r="Z495" s="67"/>
      <c r="AA495" s="185"/>
    </row>
    <row r="496" spans="1:27" ht="15.75">
      <c r="A496" s="11"/>
      <c r="B496" s="11"/>
      <c r="C496" s="11"/>
      <c r="D496" s="49"/>
      <c r="E496" s="47"/>
      <c r="F496" s="47"/>
      <c r="G496" s="47"/>
      <c r="H496" s="47"/>
      <c r="I496" s="47"/>
      <c r="J496" s="47"/>
      <c r="K496" s="47"/>
      <c r="L496" s="48"/>
      <c r="M496" s="48"/>
      <c r="N496" s="47"/>
      <c r="O496" s="11"/>
      <c r="P496" s="11"/>
      <c r="Q496" s="11"/>
      <c r="R496" s="11"/>
      <c r="S496" s="59"/>
      <c r="T496" s="59"/>
      <c r="U496" s="11"/>
      <c r="V496" s="11"/>
      <c r="W496" s="45"/>
      <c r="X496" s="45"/>
      <c r="Y496" s="45"/>
      <c r="Z496" s="45"/>
      <c r="AA496" s="184"/>
    </row>
    <row r="497" spans="1:27" ht="15.75">
      <c r="A497" s="11"/>
      <c r="B497" s="11"/>
      <c r="C497" s="11"/>
      <c r="D497" s="49"/>
      <c r="E497" s="47"/>
      <c r="F497" s="47"/>
      <c r="G497" s="47"/>
      <c r="H497" s="47"/>
      <c r="I497" s="47"/>
      <c r="J497" s="47"/>
      <c r="K497" s="47"/>
      <c r="L497" s="48"/>
      <c r="M497" s="48"/>
      <c r="N497" s="47"/>
      <c r="O497" s="11"/>
      <c r="P497" s="11"/>
      <c r="Q497" s="11"/>
      <c r="R497" s="11"/>
      <c r="S497" s="11"/>
      <c r="T497" s="11"/>
      <c r="U497" s="11"/>
      <c r="V497" s="11"/>
      <c r="W497" s="45"/>
      <c r="X497" s="45"/>
      <c r="Y497" s="45"/>
      <c r="Z497" s="45"/>
      <c r="AA497" s="184"/>
    </row>
    <row r="498" spans="1:27" ht="15.75">
      <c r="A498" s="11"/>
      <c r="B498" s="11"/>
      <c r="C498" s="11"/>
      <c r="D498" s="49"/>
      <c r="E498" s="47"/>
      <c r="F498" s="47"/>
      <c r="G498" s="47"/>
      <c r="H498" s="47"/>
      <c r="I498" s="47"/>
      <c r="J498" s="47"/>
      <c r="K498" s="47"/>
      <c r="L498" s="48"/>
      <c r="M498" s="48"/>
      <c r="N498" s="47"/>
      <c r="O498" s="11"/>
      <c r="P498" s="11"/>
      <c r="Q498" s="11"/>
      <c r="R498" s="11"/>
      <c r="S498" s="11"/>
      <c r="T498" s="11"/>
      <c r="U498" s="11"/>
      <c r="V498" s="11"/>
      <c r="W498" s="45"/>
      <c r="X498" s="45"/>
      <c r="Y498" s="45"/>
      <c r="Z498" s="45"/>
      <c r="AA498" s="184"/>
    </row>
    <row r="499" spans="1:27" ht="15.75">
      <c r="A499" s="57"/>
      <c r="B499" s="57"/>
      <c r="C499" s="57"/>
      <c r="D499" s="71"/>
      <c r="E499" s="72"/>
      <c r="F499" s="72"/>
      <c r="G499" s="72"/>
      <c r="H499" s="72"/>
      <c r="I499" s="72"/>
      <c r="J499" s="72"/>
      <c r="K499" s="72"/>
      <c r="L499" s="73"/>
      <c r="M499" s="73"/>
      <c r="N499" s="72"/>
      <c r="O499" s="57"/>
      <c r="P499" s="57"/>
      <c r="Q499" s="57"/>
      <c r="R499" s="57"/>
      <c r="S499" s="57"/>
      <c r="T499" s="57"/>
      <c r="U499" s="57"/>
      <c r="V499" s="57"/>
      <c r="W499" s="75"/>
      <c r="X499" s="75"/>
      <c r="Y499" s="75"/>
      <c r="Z499" s="75"/>
      <c r="AA499" s="187"/>
    </row>
    <row r="500" spans="1:27" ht="15.75">
      <c r="A500" s="11"/>
      <c r="B500" s="11"/>
      <c r="C500" s="11"/>
      <c r="D500" s="49"/>
      <c r="E500" s="47"/>
      <c r="F500" s="47"/>
      <c r="G500" s="47"/>
      <c r="H500" s="47"/>
      <c r="I500" s="47"/>
      <c r="J500" s="47"/>
      <c r="K500" s="47"/>
      <c r="L500" s="48"/>
      <c r="M500" s="48"/>
      <c r="N500" s="47"/>
      <c r="O500" s="11"/>
      <c r="P500" s="11"/>
      <c r="Q500" s="11"/>
      <c r="R500" s="11"/>
      <c r="S500" s="11"/>
      <c r="T500" s="11"/>
      <c r="U500" s="11"/>
      <c r="V500" s="11"/>
      <c r="W500" s="45"/>
      <c r="X500" s="45"/>
      <c r="Y500" s="45"/>
      <c r="Z500" s="45"/>
      <c r="AA500" s="184"/>
    </row>
    <row r="501" spans="1:27" ht="15.75">
      <c r="A501" s="58"/>
      <c r="B501" s="58"/>
      <c r="C501" s="58"/>
      <c r="D501" s="63"/>
      <c r="E501" s="64"/>
      <c r="F501" s="64"/>
      <c r="G501" s="64"/>
      <c r="H501" s="64"/>
      <c r="I501" s="64"/>
      <c r="J501" s="64"/>
      <c r="K501" s="64"/>
      <c r="L501" s="65"/>
      <c r="M501" s="65"/>
      <c r="N501" s="64"/>
      <c r="O501" s="58"/>
      <c r="P501" s="58"/>
      <c r="Q501" s="58"/>
      <c r="R501" s="58"/>
      <c r="S501" s="70"/>
      <c r="T501" s="70"/>
      <c r="U501" s="58"/>
      <c r="V501" s="58"/>
      <c r="W501" s="67"/>
      <c r="X501" s="67"/>
      <c r="Y501" s="67"/>
      <c r="Z501" s="67"/>
      <c r="AA501" s="185"/>
    </row>
    <row r="502" spans="1:27" ht="15.75">
      <c r="A502" s="58"/>
      <c r="B502" s="58"/>
      <c r="C502" s="58"/>
      <c r="D502" s="63"/>
      <c r="E502" s="64"/>
      <c r="F502" s="64"/>
      <c r="G502" s="64"/>
      <c r="H502" s="64"/>
      <c r="I502" s="64"/>
      <c r="J502" s="64"/>
      <c r="K502" s="64"/>
      <c r="L502" s="65"/>
      <c r="M502" s="65"/>
      <c r="N502" s="64"/>
      <c r="O502" s="58"/>
      <c r="P502" s="58"/>
      <c r="Q502" s="58"/>
      <c r="R502" s="58"/>
      <c r="S502" s="70"/>
      <c r="T502" s="70"/>
      <c r="U502" s="58"/>
      <c r="V502" s="58"/>
      <c r="W502" s="67"/>
      <c r="X502" s="67"/>
      <c r="Y502" s="67"/>
      <c r="Z502" s="67"/>
      <c r="AA502" s="185"/>
    </row>
    <row r="503" spans="1:27" ht="15.75">
      <c r="A503" s="58"/>
      <c r="B503" s="58"/>
      <c r="C503" s="58"/>
      <c r="D503" s="63"/>
      <c r="E503" s="64"/>
      <c r="F503" s="64"/>
      <c r="G503" s="64"/>
      <c r="H503" s="64"/>
      <c r="I503" s="64"/>
      <c r="J503" s="64"/>
      <c r="K503" s="64"/>
      <c r="L503" s="65"/>
      <c r="M503" s="65"/>
      <c r="N503" s="64"/>
      <c r="O503" s="58"/>
      <c r="P503" s="58"/>
      <c r="Q503" s="58"/>
      <c r="R503" s="58"/>
      <c r="S503" s="70"/>
      <c r="T503" s="70"/>
      <c r="U503" s="58"/>
      <c r="V503" s="58"/>
      <c r="W503" s="67"/>
      <c r="X503" s="67"/>
      <c r="Y503" s="67"/>
      <c r="Z503" s="67"/>
      <c r="AA503" s="185"/>
    </row>
    <row r="504" spans="1:27" ht="15.75">
      <c r="A504" s="11"/>
      <c r="B504" s="11"/>
      <c r="C504" s="11"/>
      <c r="D504" s="49"/>
      <c r="E504" s="47"/>
      <c r="F504" s="47"/>
      <c r="G504" s="47"/>
      <c r="H504" s="47"/>
      <c r="I504" s="47"/>
      <c r="J504" s="47"/>
      <c r="K504" s="47"/>
      <c r="L504" s="48"/>
      <c r="M504" s="48"/>
      <c r="N504" s="47"/>
      <c r="O504" s="11"/>
      <c r="P504" s="11"/>
      <c r="Q504" s="11"/>
      <c r="R504" s="11"/>
      <c r="S504" s="11"/>
      <c r="T504" s="11"/>
      <c r="U504" s="11"/>
      <c r="V504" s="11"/>
      <c r="W504" s="45"/>
      <c r="X504" s="45"/>
      <c r="Y504" s="45"/>
      <c r="Z504" s="45"/>
      <c r="AA504" s="184"/>
    </row>
    <row r="505" spans="1:27" ht="15.75">
      <c r="A505" s="11"/>
      <c r="B505" s="11"/>
      <c r="C505" s="11"/>
      <c r="D505" s="49"/>
      <c r="E505" s="47"/>
      <c r="F505" s="47"/>
      <c r="G505" s="47"/>
      <c r="H505" s="47"/>
      <c r="I505" s="47"/>
      <c r="J505" s="47"/>
      <c r="K505" s="47"/>
      <c r="L505" s="48"/>
      <c r="M505" s="48"/>
      <c r="N505" s="47"/>
      <c r="O505" s="11"/>
      <c r="P505" s="11"/>
      <c r="Q505" s="11"/>
      <c r="R505" s="11"/>
      <c r="S505" s="59"/>
      <c r="T505" s="59"/>
      <c r="U505" s="11"/>
      <c r="V505" s="11"/>
      <c r="W505" s="45"/>
      <c r="X505" s="45"/>
      <c r="Y505" s="45"/>
      <c r="Z505" s="45"/>
      <c r="AA505" s="184"/>
    </row>
    <row r="506" spans="1:27" ht="15.75">
      <c r="A506" s="11"/>
      <c r="B506" s="11"/>
      <c r="C506" s="11"/>
      <c r="D506" s="49"/>
      <c r="E506" s="47"/>
      <c r="F506" s="47"/>
      <c r="G506" s="47"/>
      <c r="H506" s="47"/>
      <c r="I506" s="47"/>
      <c r="J506" s="47"/>
      <c r="K506" s="47"/>
      <c r="L506" s="48"/>
      <c r="M506" s="48"/>
      <c r="N506" s="47"/>
      <c r="O506" s="11"/>
      <c r="P506" s="11"/>
      <c r="Q506" s="11"/>
      <c r="R506" s="11"/>
      <c r="S506" s="11"/>
      <c r="T506" s="11"/>
      <c r="U506" s="11"/>
      <c r="V506" s="11"/>
      <c r="W506" s="45"/>
      <c r="X506" s="45"/>
      <c r="Y506" s="45"/>
      <c r="Z506" s="45"/>
      <c r="AA506" s="184"/>
    </row>
    <row r="507" spans="1:27" ht="15.75">
      <c r="A507" s="11"/>
      <c r="B507" s="11"/>
      <c r="C507" s="11"/>
      <c r="D507" s="49"/>
      <c r="E507" s="47"/>
      <c r="F507" s="47"/>
      <c r="G507" s="47"/>
      <c r="H507" s="47"/>
      <c r="I507" s="47"/>
      <c r="J507" s="47"/>
      <c r="K507" s="47"/>
      <c r="L507" s="48"/>
      <c r="M507" s="48"/>
      <c r="N507" s="47"/>
      <c r="O507" s="11"/>
      <c r="P507" s="11"/>
      <c r="Q507" s="11"/>
      <c r="R507" s="11"/>
      <c r="S507" s="11"/>
      <c r="T507" s="11"/>
      <c r="U507" s="11"/>
      <c r="V507" s="11"/>
      <c r="W507" s="45"/>
      <c r="X507" s="45"/>
      <c r="Y507" s="45"/>
      <c r="Z507" s="45"/>
      <c r="AA507" s="184"/>
    </row>
    <row r="508" spans="1:27" ht="15.75">
      <c r="A508" s="11"/>
      <c r="B508" s="11"/>
      <c r="C508" s="11"/>
      <c r="D508" s="49"/>
      <c r="E508" s="47"/>
      <c r="F508" s="47"/>
      <c r="G508" s="47"/>
      <c r="H508" s="47"/>
      <c r="I508" s="47"/>
      <c r="J508" s="47"/>
      <c r="K508" s="47"/>
      <c r="L508" s="48"/>
      <c r="M508" s="48"/>
      <c r="N508" s="47"/>
      <c r="O508" s="11"/>
      <c r="P508" s="11"/>
      <c r="Q508" s="11"/>
      <c r="R508" s="11"/>
      <c r="S508" s="11"/>
      <c r="T508" s="11"/>
      <c r="U508" s="11"/>
      <c r="V508" s="11"/>
      <c r="W508" s="45"/>
      <c r="X508" s="45"/>
      <c r="Y508" s="45"/>
      <c r="Z508" s="45"/>
      <c r="AA508" s="184"/>
    </row>
    <row r="509" spans="1:27" ht="15.75">
      <c r="A509" s="58"/>
      <c r="B509" s="58"/>
      <c r="C509" s="58"/>
      <c r="D509" s="63"/>
      <c r="E509" s="64"/>
      <c r="F509" s="64"/>
      <c r="G509" s="64"/>
      <c r="H509" s="64"/>
      <c r="I509" s="64"/>
      <c r="J509" s="64"/>
      <c r="K509" s="64"/>
      <c r="L509" s="65"/>
      <c r="M509" s="65"/>
      <c r="N509" s="64"/>
      <c r="O509" s="58"/>
      <c r="P509" s="58"/>
      <c r="Q509" s="58"/>
      <c r="R509" s="58"/>
      <c r="S509" s="70"/>
      <c r="T509" s="70"/>
      <c r="U509" s="58"/>
      <c r="V509" s="58"/>
      <c r="W509" s="67"/>
      <c r="X509" s="67"/>
      <c r="Y509" s="67"/>
      <c r="Z509" s="67"/>
      <c r="AA509" s="185"/>
    </row>
    <row r="510" spans="1:27" ht="15.75">
      <c r="A510" s="11"/>
      <c r="B510" s="11"/>
      <c r="C510" s="11"/>
      <c r="D510" s="49"/>
      <c r="E510" s="47"/>
      <c r="F510" s="47"/>
      <c r="G510" s="47"/>
      <c r="H510" s="47"/>
      <c r="I510" s="47"/>
      <c r="J510" s="47"/>
      <c r="K510" s="47"/>
      <c r="L510" s="48"/>
      <c r="M510" s="48"/>
      <c r="N510" s="47"/>
      <c r="O510" s="11"/>
      <c r="P510" s="11"/>
      <c r="Q510" s="11"/>
      <c r="R510" s="11"/>
      <c r="S510" s="11"/>
      <c r="T510" s="11"/>
      <c r="U510" s="11"/>
      <c r="V510" s="11"/>
      <c r="W510" s="45"/>
      <c r="X510" s="45"/>
      <c r="Y510" s="45"/>
      <c r="Z510" s="45"/>
      <c r="AA510" s="184"/>
    </row>
    <row r="511" spans="1:27" ht="15.75">
      <c r="A511" s="11"/>
      <c r="B511" s="11"/>
      <c r="C511" s="11"/>
      <c r="D511" s="49"/>
      <c r="E511" s="47"/>
      <c r="F511" s="47"/>
      <c r="G511" s="47"/>
      <c r="H511" s="47"/>
      <c r="I511" s="47"/>
      <c r="J511" s="47"/>
      <c r="K511" s="47"/>
      <c r="L511" s="48"/>
      <c r="M511" s="48"/>
      <c r="N511" s="47"/>
      <c r="O511" s="11"/>
      <c r="P511" s="11"/>
      <c r="Q511" s="11"/>
      <c r="R511" s="11"/>
      <c r="S511" s="59"/>
      <c r="T511" s="59"/>
      <c r="U511" s="11"/>
      <c r="V511" s="11"/>
      <c r="W511" s="45"/>
      <c r="X511" s="45"/>
      <c r="Y511" s="45"/>
      <c r="Z511" s="45"/>
      <c r="AA511" s="184"/>
    </row>
    <row r="512" spans="1:27" ht="15.75">
      <c r="A512" s="11"/>
      <c r="B512" s="11"/>
      <c r="C512" s="11"/>
      <c r="D512" s="49"/>
      <c r="E512" s="47"/>
      <c r="F512" s="47"/>
      <c r="G512" s="47"/>
      <c r="H512" s="47"/>
      <c r="I512" s="47"/>
      <c r="J512" s="47"/>
      <c r="K512" s="47"/>
      <c r="L512" s="48"/>
      <c r="M512" s="48"/>
      <c r="N512" s="47"/>
      <c r="O512" s="11"/>
      <c r="P512" s="11"/>
      <c r="Q512" s="11"/>
      <c r="R512" s="11"/>
      <c r="S512" s="59"/>
      <c r="T512" s="59"/>
      <c r="U512" s="11"/>
      <c r="V512" s="11"/>
      <c r="W512" s="45"/>
      <c r="X512" s="45"/>
      <c r="Y512" s="45"/>
      <c r="Z512" s="45"/>
      <c r="AA512" s="184"/>
    </row>
    <row r="513" spans="1:27" ht="15.75">
      <c r="A513" s="11"/>
      <c r="B513" s="11"/>
      <c r="C513" s="11"/>
      <c r="D513" s="49"/>
      <c r="E513" s="47"/>
      <c r="F513" s="47"/>
      <c r="G513" s="47"/>
      <c r="H513" s="47"/>
      <c r="I513" s="47"/>
      <c r="J513" s="47"/>
      <c r="K513" s="47"/>
      <c r="L513" s="48"/>
      <c r="M513" s="48"/>
      <c r="N513" s="47"/>
      <c r="O513" s="11"/>
      <c r="P513" s="11"/>
      <c r="Q513" s="11"/>
      <c r="R513" s="11"/>
      <c r="S513" s="11"/>
      <c r="T513" s="11"/>
      <c r="U513" s="11"/>
      <c r="V513" s="11"/>
      <c r="W513" s="45"/>
      <c r="X513" s="45"/>
      <c r="Y513" s="45"/>
      <c r="Z513" s="45"/>
      <c r="AA513" s="184"/>
    </row>
    <row r="514" spans="1:27" ht="15.75">
      <c r="A514" s="58"/>
      <c r="B514" s="58"/>
      <c r="C514" s="58"/>
      <c r="D514" s="63"/>
      <c r="E514" s="64"/>
      <c r="F514" s="64"/>
      <c r="G514" s="64"/>
      <c r="H514" s="64"/>
      <c r="I514" s="64"/>
      <c r="J514" s="64"/>
      <c r="K514" s="64"/>
      <c r="L514" s="65"/>
      <c r="M514" s="65"/>
      <c r="N514" s="64"/>
      <c r="O514" s="58"/>
      <c r="P514" s="58"/>
      <c r="Q514" s="58"/>
      <c r="R514" s="58"/>
      <c r="S514" s="70"/>
      <c r="T514" s="70"/>
      <c r="U514" s="58"/>
      <c r="V514" s="58"/>
      <c r="W514" s="67"/>
      <c r="X514" s="67"/>
      <c r="Y514" s="67"/>
      <c r="Z514" s="67"/>
      <c r="AA514" s="185"/>
    </row>
    <row r="515" spans="1:27" ht="15.75">
      <c r="A515" s="11"/>
      <c r="B515" s="11"/>
      <c r="C515" s="11"/>
      <c r="D515" s="49"/>
      <c r="E515" s="47"/>
      <c r="F515" s="47"/>
      <c r="G515" s="47"/>
      <c r="H515" s="47"/>
      <c r="I515" s="47"/>
      <c r="J515" s="47"/>
      <c r="K515" s="47"/>
      <c r="L515" s="48"/>
      <c r="M515" s="48"/>
      <c r="N515" s="47"/>
      <c r="O515" s="11"/>
      <c r="P515" s="11"/>
      <c r="Q515" s="11"/>
      <c r="R515" s="11"/>
      <c r="S515" s="59"/>
      <c r="T515" s="59"/>
      <c r="U515" s="11"/>
      <c r="V515" s="11"/>
      <c r="W515" s="45"/>
      <c r="X515" s="45"/>
      <c r="Y515" s="45"/>
      <c r="Z515" s="45"/>
      <c r="AA515" s="184"/>
    </row>
    <row r="516" spans="1:27" ht="15.75">
      <c r="A516" s="57"/>
      <c r="B516" s="57"/>
      <c r="C516" s="57"/>
      <c r="D516" s="71"/>
      <c r="E516" s="72"/>
      <c r="F516" s="72"/>
      <c r="G516" s="72"/>
      <c r="H516" s="72"/>
      <c r="I516" s="72"/>
      <c r="J516" s="72"/>
      <c r="K516" s="72"/>
      <c r="L516" s="73"/>
      <c r="M516" s="73"/>
      <c r="N516" s="72"/>
      <c r="O516" s="57"/>
      <c r="P516" s="57"/>
      <c r="Q516" s="57"/>
      <c r="R516" s="57"/>
      <c r="S516" s="87"/>
      <c r="T516" s="87"/>
      <c r="U516" s="57"/>
      <c r="V516" s="57"/>
      <c r="W516" s="75"/>
      <c r="X516" s="75"/>
      <c r="Y516" s="75"/>
      <c r="Z516" s="75"/>
      <c r="AA516" s="187"/>
    </row>
    <row r="517" spans="1:27" ht="15.75">
      <c r="A517" s="58"/>
      <c r="B517" s="58"/>
      <c r="C517" s="58"/>
      <c r="D517" s="63"/>
      <c r="E517" s="64"/>
      <c r="F517" s="64"/>
      <c r="G517" s="64"/>
      <c r="H517" s="64"/>
      <c r="I517" s="64"/>
      <c r="J517" s="64"/>
      <c r="K517" s="64"/>
      <c r="L517" s="65"/>
      <c r="M517" s="65"/>
      <c r="N517" s="64"/>
      <c r="O517" s="58"/>
      <c r="P517" s="58"/>
      <c r="Q517" s="58"/>
      <c r="R517" s="58"/>
      <c r="S517" s="58"/>
      <c r="T517" s="58"/>
      <c r="U517" s="58"/>
      <c r="V517" s="58"/>
      <c r="W517" s="67"/>
      <c r="X517" s="67"/>
      <c r="Y517" s="67"/>
      <c r="Z517" s="67"/>
      <c r="AA517" s="185"/>
    </row>
    <row r="518" spans="1:27" ht="15.75">
      <c r="A518" s="78"/>
      <c r="B518" s="78"/>
      <c r="C518" s="78"/>
      <c r="D518" s="79"/>
      <c r="E518" s="80"/>
      <c r="F518" s="80"/>
      <c r="G518" s="80"/>
      <c r="H518" s="80"/>
      <c r="I518" s="80"/>
      <c r="J518" s="80"/>
      <c r="K518" s="80"/>
      <c r="L518" s="81"/>
      <c r="M518" s="81"/>
      <c r="N518" s="80"/>
      <c r="O518" s="78"/>
      <c r="P518" s="78"/>
      <c r="Q518" s="78"/>
      <c r="R518" s="78"/>
      <c r="S518" s="83"/>
      <c r="T518" s="83"/>
      <c r="U518" s="78"/>
      <c r="V518" s="78"/>
      <c r="W518" s="56"/>
      <c r="X518" s="56"/>
      <c r="Y518" s="56"/>
      <c r="Z518" s="56"/>
      <c r="AA518" s="186"/>
    </row>
    <row r="519" spans="1:27" ht="15.75">
      <c r="A519" s="11"/>
      <c r="B519" s="11"/>
      <c r="C519" s="11"/>
      <c r="D519" s="49"/>
      <c r="E519" s="47"/>
      <c r="F519" s="47"/>
      <c r="G519" s="47"/>
      <c r="H519" s="47"/>
      <c r="I519" s="47"/>
      <c r="J519" s="47"/>
      <c r="K519" s="47"/>
      <c r="L519" s="48"/>
      <c r="M519" s="48"/>
      <c r="N519" s="47"/>
      <c r="O519" s="11"/>
      <c r="P519" s="11"/>
      <c r="Q519" s="11"/>
      <c r="R519" s="11"/>
      <c r="S519" s="11"/>
      <c r="T519" s="11"/>
      <c r="U519" s="11"/>
      <c r="V519" s="11"/>
      <c r="W519" s="45"/>
      <c r="X519" s="45"/>
      <c r="Y519" s="45"/>
      <c r="Z519" s="45"/>
      <c r="AA519" s="184"/>
    </row>
    <row r="520" spans="1:27" ht="15.75">
      <c r="A520" s="11"/>
      <c r="B520" s="11"/>
      <c r="C520" s="11"/>
      <c r="D520" s="49"/>
      <c r="E520" s="47"/>
      <c r="F520" s="47"/>
      <c r="G520" s="47"/>
      <c r="H520" s="47"/>
      <c r="I520" s="47"/>
      <c r="J520" s="47"/>
      <c r="K520" s="47"/>
      <c r="L520" s="48"/>
      <c r="M520" s="48"/>
      <c r="N520" s="47"/>
      <c r="O520" s="11"/>
      <c r="P520" s="11"/>
      <c r="Q520" s="11"/>
      <c r="R520" s="11"/>
      <c r="S520" s="11"/>
      <c r="T520" s="11"/>
      <c r="U520" s="11"/>
      <c r="V520" s="11"/>
      <c r="W520" s="45"/>
      <c r="X520" s="45"/>
      <c r="Y520" s="45"/>
      <c r="Z520" s="45"/>
      <c r="AA520" s="184"/>
    </row>
    <row r="521" spans="1:27" ht="15.75">
      <c r="A521" s="11"/>
      <c r="B521" s="11"/>
      <c r="C521" s="11"/>
      <c r="D521" s="49"/>
      <c r="E521" s="47"/>
      <c r="F521" s="47"/>
      <c r="G521" s="47"/>
      <c r="H521" s="47"/>
      <c r="I521" s="47"/>
      <c r="J521" s="47"/>
      <c r="K521" s="47"/>
      <c r="L521" s="48"/>
      <c r="M521" s="48"/>
      <c r="N521" s="47"/>
      <c r="O521" s="11"/>
      <c r="P521" s="11"/>
      <c r="Q521" s="11"/>
      <c r="R521" s="11"/>
      <c r="S521" s="11"/>
      <c r="T521" s="11"/>
      <c r="U521" s="11"/>
      <c r="V521" s="11"/>
      <c r="W521" s="45"/>
      <c r="X521" s="45"/>
      <c r="Y521" s="45"/>
      <c r="Z521" s="45"/>
      <c r="AA521" s="184"/>
    </row>
    <row r="522" spans="1:27" ht="15.75">
      <c r="A522" s="11"/>
      <c r="B522" s="11"/>
      <c r="C522" s="11"/>
      <c r="D522" s="49"/>
      <c r="E522" s="47"/>
      <c r="F522" s="47"/>
      <c r="G522" s="47"/>
      <c r="H522" s="47"/>
      <c r="I522" s="47"/>
      <c r="J522" s="47"/>
      <c r="K522" s="47"/>
      <c r="L522" s="48"/>
      <c r="M522" s="48"/>
      <c r="N522" s="47"/>
      <c r="O522" s="11"/>
      <c r="P522" s="11"/>
      <c r="Q522" s="11"/>
      <c r="R522" s="11"/>
      <c r="S522" s="11"/>
      <c r="T522" s="11"/>
      <c r="U522" s="11"/>
      <c r="V522" s="11"/>
      <c r="W522" s="45"/>
      <c r="X522" s="45"/>
      <c r="Y522" s="45"/>
      <c r="Z522" s="45"/>
      <c r="AA522" s="184"/>
    </row>
    <row r="523" spans="1:27" ht="15.75">
      <c r="A523" s="78"/>
      <c r="B523" s="78"/>
      <c r="C523" s="78"/>
      <c r="D523" s="79"/>
      <c r="E523" s="80"/>
      <c r="F523" s="80"/>
      <c r="G523" s="80"/>
      <c r="H523" s="80"/>
      <c r="I523" s="80"/>
      <c r="J523" s="80"/>
      <c r="K523" s="80"/>
      <c r="L523" s="81"/>
      <c r="M523" s="81"/>
      <c r="N523" s="80"/>
      <c r="O523" s="78"/>
      <c r="P523" s="78"/>
      <c r="Q523" s="78"/>
      <c r="R523" s="78"/>
      <c r="S523" s="83"/>
      <c r="T523" s="83"/>
      <c r="U523" s="78"/>
      <c r="V523" s="78"/>
      <c r="W523" s="56"/>
      <c r="X523" s="56"/>
      <c r="Y523" s="56"/>
      <c r="Z523" s="56"/>
      <c r="AA523" s="186"/>
    </row>
    <row r="524" spans="1:27" ht="15.75">
      <c r="A524" s="11"/>
      <c r="B524" s="11"/>
      <c r="C524" s="11"/>
      <c r="D524" s="49"/>
      <c r="E524" s="47"/>
      <c r="F524" s="47"/>
      <c r="G524" s="47"/>
      <c r="H524" s="47"/>
      <c r="I524" s="47"/>
      <c r="J524" s="47"/>
      <c r="K524" s="47"/>
      <c r="L524" s="48"/>
      <c r="M524" s="48"/>
      <c r="N524" s="47"/>
      <c r="O524" s="11"/>
      <c r="P524" s="11"/>
      <c r="Q524" s="11"/>
      <c r="R524" s="11"/>
      <c r="S524" s="11"/>
      <c r="T524" s="11"/>
      <c r="U524" s="11"/>
      <c r="V524" s="11"/>
      <c r="W524" s="45"/>
      <c r="X524" s="45"/>
      <c r="Y524" s="45"/>
      <c r="Z524" s="45"/>
      <c r="AA524" s="184"/>
    </row>
    <row r="525" spans="1:27" ht="15.75">
      <c r="A525" s="11"/>
      <c r="B525" s="11"/>
      <c r="C525" s="11"/>
      <c r="D525" s="49"/>
      <c r="E525" s="47"/>
      <c r="F525" s="47"/>
      <c r="G525" s="47"/>
      <c r="H525" s="47"/>
      <c r="I525" s="47"/>
      <c r="J525" s="47"/>
      <c r="K525" s="47"/>
      <c r="L525" s="48"/>
      <c r="M525" s="48"/>
      <c r="N525" s="47"/>
      <c r="O525" s="11"/>
      <c r="P525" s="11"/>
      <c r="Q525" s="11"/>
      <c r="R525" s="11"/>
      <c r="S525" s="11"/>
      <c r="T525" s="11"/>
      <c r="U525" s="11"/>
      <c r="V525" s="11"/>
      <c r="W525" s="45"/>
      <c r="X525" s="45"/>
      <c r="Y525" s="45"/>
      <c r="Z525" s="45"/>
      <c r="AA525" s="184"/>
    </row>
    <row r="526" spans="1:27" ht="15.75">
      <c r="A526" s="11"/>
      <c r="B526" s="11"/>
      <c r="C526" s="11"/>
      <c r="D526" s="49"/>
      <c r="E526" s="47"/>
      <c r="F526" s="47"/>
      <c r="G526" s="47"/>
      <c r="H526" s="47"/>
      <c r="I526" s="47"/>
      <c r="J526" s="47"/>
      <c r="K526" s="47"/>
      <c r="L526" s="48"/>
      <c r="M526" s="48"/>
      <c r="N526" s="47"/>
      <c r="O526" s="11"/>
      <c r="P526" s="11"/>
      <c r="Q526" s="11"/>
      <c r="R526" s="11"/>
      <c r="S526" s="11"/>
      <c r="T526" s="11"/>
      <c r="U526" s="11"/>
      <c r="V526" s="11"/>
      <c r="W526" s="45"/>
      <c r="X526" s="45"/>
      <c r="Y526" s="45"/>
      <c r="Z526" s="45"/>
      <c r="AA526" s="184"/>
    </row>
    <row r="527" spans="1:27" ht="15.75">
      <c r="A527" s="11"/>
      <c r="B527" s="11"/>
      <c r="C527" s="11"/>
      <c r="D527" s="49"/>
      <c r="E527" s="47"/>
      <c r="F527" s="47"/>
      <c r="G527" s="47"/>
      <c r="H527" s="47"/>
      <c r="I527" s="47"/>
      <c r="J527" s="47"/>
      <c r="K527" s="47"/>
      <c r="L527" s="48"/>
      <c r="M527" s="48"/>
      <c r="N527" s="47"/>
      <c r="O527" s="11"/>
      <c r="P527" s="11"/>
      <c r="Q527" s="11"/>
      <c r="R527" s="11"/>
      <c r="S527" s="11"/>
      <c r="T527" s="11"/>
      <c r="U527" s="11"/>
      <c r="V527" s="11"/>
      <c r="W527" s="45"/>
      <c r="X527" s="45"/>
      <c r="Y527" s="45"/>
      <c r="Z527" s="45"/>
      <c r="AA527" s="184"/>
    </row>
    <row r="528" spans="1:27" ht="15.75">
      <c r="A528" s="11"/>
      <c r="B528" s="11"/>
      <c r="C528" s="11"/>
      <c r="D528" s="49"/>
      <c r="E528" s="47"/>
      <c r="F528" s="47"/>
      <c r="G528" s="47"/>
      <c r="H528" s="47"/>
      <c r="I528" s="47"/>
      <c r="J528" s="47"/>
      <c r="K528" s="47"/>
      <c r="L528" s="48"/>
      <c r="M528" s="48"/>
      <c r="N528" s="47"/>
      <c r="O528" s="11"/>
      <c r="P528" s="11"/>
      <c r="Q528" s="11"/>
      <c r="R528" s="11"/>
      <c r="S528" s="11"/>
      <c r="T528" s="11"/>
      <c r="U528" s="11"/>
      <c r="V528" s="11"/>
      <c r="W528" s="45"/>
      <c r="X528" s="45"/>
      <c r="Y528" s="45"/>
      <c r="Z528" s="45"/>
      <c r="AA528" s="184"/>
    </row>
    <row r="529" spans="1:27" ht="15.75">
      <c r="A529" s="58"/>
      <c r="B529" s="58"/>
      <c r="C529" s="58"/>
      <c r="D529" s="63"/>
      <c r="E529" s="64"/>
      <c r="F529" s="64"/>
      <c r="G529" s="64"/>
      <c r="H529" s="64"/>
      <c r="I529" s="64"/>
      <c r="J529" s="64"/>
      <c r="K529" s="64"/>
      <c r="L529" s="65"/>
      <c r="M529" s="65"/>
      <c r="N529" s="64"/>
      <c r="O529" s="58"/>
      <c r="P529" s="58"/>
      <c r="Q529" s="58"/>
      <c r="R529" s="58"/>
      <c r="S529" s="70"/>
      <c r="T529" s="70"/>
      <c r="U529" s="58"/>
      <c r="V529" s="58"/>
      <c r="W529" s="67"/>
      <c r="X529" s="67"/>
      <c r="Y529" s="67"/>
      <c r="Z529" s="67"/>
      <c r="AA529" s="185"/>
    </row>
    <row r="530" spans="1:27" ht="15.75">
      <c r="A530" s="11"/>
      <c r="B530" s="11"/>
      <c r="C530" s="11"/>
      <c r="D530" s="49"/>
      <c r="E530" s="47"/>
      <c r="F530" s="47"/>
      <c r="G530" s="47"/>
      <c r="H530" s="47"/>
      <c r="I530" s="47"/>
      <c r="J530" s="47"/>
      <c r="K530" s="47"/>
      <c r="L530" s="48"/>
      <c r="M530" s="48"/>
      <c r="N530" s="47"/>
      <c r="O530" s="11"/>
      <c r="P530" s="11"/>
      <c r="Q530" s="11"/>
      <c r="R530" s="11"/>
      <c r="S530" s="59"/>
      <c r="T530" s="59"/>
      <c r="U530" s="11"/>
      <c r="V530" s="11"/>
      <c r="W530" s="45"/>
      <c r="X530" s="45"/>
      <c r="Y530" s="45"/>
      <c r="Z530" s="45"/>
      <c r="AA530" s="184"/>
    </row>
    <row r="531" spans="1:27" ht="15.75">
      <c r="A531" s="11"/>
      <c r="B531" s="11"/>
      <c r="C531" s="11"/>
      <c r="D531" s="49"/>
      <c r="E531" s="47"/>
      <c r="F531" s="47"/>
      <c r="G531" s="47"/>
      <c r="H531" s="47"/>
      <c r="I531" s="47"/>
      <c r="J531" s="47"/>
      <c r="K531" s="47"/>
      <c r="L531" s="48"/>
      <c r="M531" s="48"/>
      <c r="N531" s="47"/>
      <c r="O531" s="11"/>
      <c r="P531" s="11"/>
      <c r="Q531" s="11"/>
      <c r="R531" s="11"/>
      <c r="S531" s="59"/>
      <c r="T531" s="59"/>
      <c r="U531" s="11"/>
      <c r="V531" s="11"/>
      <c r="W531" s="45"/>
      <c r="X531" s="45"/>
      <c r="Y531" s="45"/>
      <c r="Z531" s="45"/>
      <c r="AA531" s="184"/>
    </row>
    <row r="532" spans="1:27" ht="15.75">
      <c r="A532" s="11"/>
      <c r="B532" s="11"/>
      <c r="C532" s="11"/>
      <c r="D532" s="49"/>
      <c r="E532" s="47"/>
      <c r="F532" s="47"/>
      <c r="G532" s="47"/>
      <c r="H532" s="47"/>
      <c r="I532" s="47"/>
      <c r="J532" s="47"/>
      <c r="K532" s="47"/>
      <c r="L532" s="48"/>
      <c r="M532" s="48"/>
      <c r="N532" s="47"/>
      <c r="O532" s="11"/>
      <c r="P532" s="11"/>
      <c r="Q532" s="11"/>
      <c r="R532" s="11"/>
      <c r="S532" s="11"/>
      <c r="T532" s="11"/>
      <c r="U532" s="11"/>
      <c r="V532" s="11"/>
      <c r="W532" s="45"/>
      <c r="X532" s="45"/>
      <c r="Y532" s="45"/>
      <c r="Z532" s="45"/>
      <c r="AA532" s="184"/>
    </row>
    <row r="533" spans="1:27" ht="15.75">
      <c r="A533" s="58"/>
      <c r="B533" s="58"/>
      <c r="C533" s="58"/>
      <c r="D533" s="63"/>
      <c r="E533" s="64"/>
      <c r="F533" s="64"/>
      <c r="G533" s="64"/>
      <c r="H533" s="64"/>
      <c r="I533" s="64"/>
      <c r="J533" s="64"/>
      <c r="K533" s="64"/>
      <c r="L533" s="65"/>
      <c r="M533" s="65"/>
      <c r="N533" s="64"/>
      <c r="O533" s="58"/>
      <c r="P533" s="58"/>
      <c r="Q533" s="58"/>
      <c r="R533" s="58"/>
      <c r="S533" s="70"/>
      <c r="T533" s="70"/>
      <c r="U533" s="58"/>
      <c r="V533" s="58"/>
      <c r="W533" s="67"/>
      <c r="X533" s="67"/>
      <c r="Y533" s="67"/>
      <c r="Z533" s="67"/>
      <c r="AA533" s="185"/>
    </row>
    <row r="534" spans="1:27" ht="15.75">
      <c r="A534" s="11"/>
      <c r="B534" s="11"/>
      <c r="C534" s="11"/>
      <c r="D534" s="49"/>
      <c r="E534" s="47"/>
      <c r="F534" s="47"/>
      <c r="G534" s="47"/>
      <c r="H534" s="47"/>
      <c r="I534" s="47"/>
      <c r="J534" s="47"/>
      <c r="K534" s="47"/>
      <c r="L534" s="48"/>
      <c r="M534" s="48"/>
      <c r="N534" s="47"/>
      <c r="O534" s="11"/>
      <c r="P534" s="11"/>
      <c r="Q534" s="11"/>
      <c r="R534" s="11"/>
      <c r="S534" s="11"/>
      <c r="T534" s="11"/>
      <c r="U534" s="11"/>
      <c r="V534" s="11"/>
      <c r="W534" s="45"/>
      <c r="X534" s="45"/>
      <c r="Y534" s="45"/>
      <c r="Z534" s="45"/>
      <c r="AA534" s="184"/>
    </row>
    <row r="535" spans="1:27" ht="15.75">
      <c r="A535" s="11"/>
      <c r="B535" s="11"/>
      <c r="C535" s="11"/>
      <c r="D535" s="49"/>
      <c r="E535" s="47"/>
      <c r="F535" s="47"/>
      <c r="G535" s="47"/>
      <c r="H535" s="47"/>
      <c r="I535" s="47"/>
      <c r="J535" s="47"/>
      <c r="K535" s="47"/>
      <c r="L535" s="48"/>
      <c r="M535" s="48"/>
      <c r="N535" s="47"/>
      <c r="O535" s="11"/>
      <c r="P535" s="11"/>
      <c r="Q535" s="11"/>
      <c r="R535" s="11"/>
      <c r="S535" s="11"/>
      <c r="T535" s="11"/>
      <c r="U535" s="11"/>
      <c r="V535" s="11"/>
      <c r="W535" s="45"/>
      <c r="X535" s="45"/>
      <c r="Y535" s="45"/>
      <c r="Z535" s="45"/>
      <c r="AA535" s="184"/>
    </row>
    <row r="536" spans="1:27" ht="15.75">
      <c r="A536" s="58"/>
      <c r="B536" s="58"/>
      <c r="C536" s="58"/>
      <c r="D536" s="63"/>
      <c r="E536" s="64"/>
      <c r="F536" s="64"/>
      <c r="G536" s="64"/>
      <c r="H536" s="64"/>
      <c r="I536" s="64"/>
      <c r="J536" s="64"/>
      <c r="K536" s="86"/>
      <c r="L536" s="65"/>
      <c r="M536" s="65"/>
      <c r="N536" s="64"/>
      <c r="O536" s="67"/>
      <c r="P536" s="67"/>
      <c r="Q536" s="58"/>
      <c r="R536" s="58"/>
      <c r="S536" s="70"/>
      <c r="T536" s="70"/>
      <c r="U536" s="58"/>
      <c r="V536" s="58"/>
      <c r="W536" s="67"/>
      <c r="X536" s="67"/>
      <c r="Y536" s="67"/>
      <c r="Z536" s="67"/>
      <c r="AA536" s="185"/>
    </row>
    <row r="537" spans="1:27" ht="15.75">
      <c r="A537" s="11"/>
      <c r="B537" s="11"/>
      <c r="C537" s="11"/>
      <c r="D537" s="49"/>
      <c r="E537" s="47"/>
      <c r="F537" s="47"/>
      <c r="G537" s="47"/>
      <c r="H537" s="47"/>
      <c r="I537" s="47"/>
      <c r="J537" s="47"/>
      <c r="K537" s="47"/>
      <c r="L537" s="48"/>
      <c r="M537" s="48"/>
      <c r="N537" s="47"/>
      <c r="O537" s="11"/>
      <c r="P537" s="11"/>
      <c r="Q537" s="11"/>
      <c r="R537" s="11"/>
      <c r="S537" s="11"/>
      <c r="T537" s="11"/>
      <c r="U537" s="11"/>
      <c r="V537" s="11"/>
      <c r="W537" s="45"/>
      <c r="X537" s="45"/>
      <c r="Y537" s="45"/>
      <c r="Z537" s="45"/>
      <c r="AA537" s="184"/>
    </row>
    <row r="538" spans="1:27" ht="15.75">
      <c r="A538" s="58"/>
      <c r="B538" s="58"/>
      <c r="C538" s="58"/>
      <c r="D538" s="63"/>
      <c r="E538" s="64"/>
      <c r="F538" s="64"/>
      <c r="G538" s="64"/>
      <c r="H538" s="64"/>
      <c r="I538" s="64"/>
      <c r="J538" s="64"/>
      <c r="K538" s="64"/>
      <c r="L538" s="65"/>
      <c r="M538" s="65"/>
      <c r="N538" s="64"/>
      <c r="O538" s="58"/>
      <c r="P538" s="58"/>
      <c r="Q538" s="58"/>
      <c r="R538" s="58"/>
      <c r="S538" s="58"/>
      <c r="T538" s="58"/>
      <c r="U538" s="58"/>
      <c r="V538" s="58"/>
      <c r="W538" s="67"/>
      <c r="X538" s="67"/>
      <c r="Y538" s="67"/>
      <c r="Z538" s="67"/>
      <c r="AA538" s="185"/>
    </row>
    <row r="539" spans="1:27" ht="15.75">
      <c r="A539" s="11"/>
      <c r="B539" s="11"/>
      <c r="C539" s="11"/>
      <c r="D539" s="49"/>
      <c r="E539" s="47"/>
      <c r="F539" s="47"/>
      <c r="G539" s="47"/>
      <c r="H539" s="47"/>
      <c r="I539" s="47"/>
      <c r="J539" s="47"/>
      <c r="K539" s="47"/>
      <c r="L539" s="48"/>
      <c r="M539" s="48"/>
      <c r="N539" s="47"/>
      <c r="O539" s="11"/>
      <c r="P539" s="11"/>
      <c r="Q539" s="11"/>
      <c r="R539" s="11"/>
      <c r="S539" s="11"/>
      <c r="T539" s="11"/>
      <c r="U539" s="11"/>
      <c r="V539" s="11"/>
      <c r="W539" s="45"/>
      <c r="X539" s="45"/>
      <c r="Y539" s="45"/>
      <c r="Z539" s="45"/>
      <c r="AA539" s="184"/>
    </row>
    <row r="540" spans="1:27" ht="15.75">
      <c r="A540" s="11"/>
      <c r="B540" s="11"/>
      <c r="C540" s="11"/>
      <c r="D540" s="49"/>
      <c r="E540" s="47"/>
      <c r="F540" s="47"/>
      <c r="G540" s="47"/>
      <c r="H540" s="47"/>
      <c r="I540" s="47"/>
      <c r="J540" s="47"/>
      <c r="K540" s="47"/>
      <c r="L540" s="48"/>
      <c r="M540" s="48"/>
      <c r="N540" s="47"/>
      <c r="O540" s="11"/>
      <c r="P540" s="11"/>
      <c r="Q540" s="11"/>
      <c r="R540" s="11"/>
      <c r="S540" s="11"/>
      <c r="T540" s="11"/>
      <c r="U540" s="11"/>
      <c r="V540" s="11"/>
      <c r="W540" s="45"/>
      <c r="X540" s="45"/>
      <c r="Y540" s="45"/>
      <c r="Z540" s="45"/>
      <c r="AA540" s="184"/>
    </row>
    <row r="541" spans="1:27" ht="15.75">
      <c r="A541" s="11"/>
      <c r="B541" s="11"/>
      <c r="C541" s="11"/>
      <c r="D541" s="49"/>
      <c r="E541" s="47"/>
      <c r="F541" s="47"/>
      <c r="G541" s="47"/>
      <c r="H541" s="47"/>
      <c r="I541" s="47"/>
      <c r="J541" s="47"/>
      <c r="K541" s="47"/>
      <c r="L541" s="48"/>
      <c r="M541" s="48"/>
      <c r="N541" s="47"/>
      <c r="O541" s="11"/>
      <c r="P541" s="11"/>
      <c r="Q541" s="11"/>
      <c r="R541" s="11"/>
      <c r="S541" s="11"/>
      <c r="T541" s="11"/>
      <c r="U541" s="11"/>
      <c r="V541" s="11"/>
      <c r="W541" s="45"/>
      <c r="X541" s="45"/>
      <c r="Y541" s="45"/>
      <c r="Z541" s="45"/>
      <c r="AA541" s="184"/>
    </row>
    <row r="542" spans="1:27" ht="15.75">
      <c r="A542" s="11"/>
      <c r="B542" s="11"/>
      <c r="C542" s="11"/>
      <c r="D542" s="49"/>
      <c r="E542" s="47"/>
      <c r="F542" s="47"/>
      <c r="G542" s="47"/>
      <c r="H542" s="47"/>
      <c r="I542" s="47"/>
      <c r="J542" s="47"/>
      <c r="K542" s="47"/>
      <c r="L542" s="48"/>
      <c r="M542" s="48"/>
      <c r="N542" s="47"/>
      <c r="O542" s="11"/>
      <c r="P542" s="11"/>
      <c r="Q542" s="11"/>
      <c r="R542" s="11"/>
      <c r="S542" s="11"/>
      <c r="T542" s="11"/>
      <c r="U542" s="11"/>
      <c r="V542" s="11"/>
      <c r="W542" s="45"/>
      <c r="X542" s="45"/>
      <c r="Y542" s="45"/>
      <c r="Z542" s="45"/>
      <c r="AA542" s="184"/>
    </row>
    <row r="543" spans="1:27" ht="15.75">
      <c r="A543" s="11"/>
      <c r="B543" s="11"/>
      <c r="C543" s="11"/>
      <c r="D543" s="49"/>
      <c r="E543" s="47"/>
      <c r="F543" s="47"/>
      <c r="G543" s="47"/>
      <c r="H543" s="47"/>
      <c r="I543" s="47"/>
      <c r="J543" s="47"/>
      <c r="K543" s="47"/>
      <c r="L543" s="48"/>
      <c r="M543" s="48"/>
      <c r="N543" s="47"/>
      <c r="O543" s="11"/>
      <c r="P543" s="11"/>
      <c r="Q543" s="11"/>
      <c r="R543" s="11"/>
      <c r="S543" s="11"/>
      <c r="T543" s="11"/>
      <c r="U543" s="11"/>
      <c r="V543" s="11"/>
      <c r="W543" s="45"/>
      <c r="X543" s="45"/>
      <c r="Y543" s="45"/>
      <c r="Z543" s="45"/>
      <c r="AA543" s="184"/>
    </row>
    <row r="544" spans="1:27" ht="15.75">
      <c r="A544" s="11"/>
      <c r="B544" s="11"/>
      <c r="C544" s="11"/>
      <c r="D544" s="49"/>
      <c r="E544" s="47"/>
      <c r="F544" s="47"/>
      <c r="G544" s="47"/>
      <c r="H544" s="47"/>
      <c r="I544" s="47"/>
      <c r="J544" s="47"/>
      <c r="K544" s="47"/>
      <c r="L544" s="48"/>
      <c r="M544" s="48"/>
      <c r="N544" s="47"/>
      <c r="O544" s="11"/>
      <c r="P544" s="11"/>
      <c r="Q544" s="11"/>
      <c r="R544" s="11"/>
      <c r="S544" s="11"/>
      <c r="T544" s="11"/>
      <c r="U544" s="11"/>
      <c r="V544" s="11"/>
      <c r="W544" s="45"/>
      <c r="X544" s="45"/>
      <c r="Y544" s="45"/>
      <c r="Z544" s="45"/>
      <c r="AA544" s="184"/>
    </row>
    <row r="545" spans="1:27" ht="15.75">
      <c r="A545" s="11"/>
      <c r="B545" s="11"/>
      <c r="C545" s="11"/>
      <c r="D545" s="49"/>
      <c r="E545" s="47"/>
      <c r="F545" s="47"/>
      <c r="G545" s="47"/>
      <c r="H545" s="47"/>
      <c r="I545" s="47"/>
      <c r="J545" s="47"/>
      <c r="K545" s="47"/>
      <c r="L545" s="48"/>
      <c r="M545" s="48"/>
      <c r="N545" s="47"/>
      <c r="O545" s="11"/>
      <c r="P545" s="11"/>
      <c r="Q545" s="11"/>
      <c r="R545" s="11"/>
      <c r="S545" s="11"/>
      <c r="T545" s="11"/>
      <c r="U545" s="11"/>
      <c r="V545" s="11"/>
      <c r="W545" s="45"/>
      <c r="X545" s="45"/>
      <c r="Y545" s="45"/>
      <c r="Z545" s="45"/>
      <c r="AA545" s="184"/>
    </row>
    <row r="546" spans="1:27" ht="15.75">
      <c r="A546" s="58"/>
      <c r="B546" s="58"/>
      <c r="C546" s="58"/>
      <c r="D546" s="63"/>
      <c r="E546" s="64"/>
      <c r="F546" s="64"/>
      <c r="G546" s="64"/>
      <c r="H546" s="64"/>
      <c r="I546" s="64"/>
      <c r="J546" s="64"/>
      <c r="K546" s="64"/>
      <c r="L546" s="65"/>
      <c r="M546" s="65"/>
      <c r="N546" s="64"/>
      <c r="O546" s="58"/>
      <c r="P546" s="58"/>
      <c r="Q546" s="58"/>
      <c r="R546" s="58"/>
      <c r="S546" s="70"/>
      <c r="T546" s="70"/>
      <c r="U546" s="58"/>
      <c r="V546" s="58"/>
      <c r="W546" s="67"/>
      <c r="X546" s="67"/>
      <c r="Y546" s="67"/>
      <c r="Z546" s="67"/>
      <c r="AA546" s="185"/>
    </row>
    <row r="547" spans="1:27" ht="15.75">
      <c r="A547" s="58"/>
      <c r="B547" s="58"/>
      <c r="C547" s="58"/>
      <c r="D547" s="63"/>
      <c r="E547" s="64"/>
      <c r="F547" s="64"/>
      <c r="G547" s="64"/>
      <c r="H547" s="64"/>
      <c r="I547" s="64"/>
      <c r="J547" s="64"/>
      <c r="K547" s="64"/>
      <c r="L547" s="65"/>
      <c r="M547" s="65"/>
      <c r="N547" s="64"/>
      <c r="O547" s="58"/>
      <c r="P547" s="58"/>
      <c r="Q547" s="58"/>
      <c r="R547" s="58"/>
      <c r="S547" s="70"/>
      <c r="T547" s="70"/>
      <c r="U547" s="58"/>
      <c r="V547" s="58"/>
      <c r="W547" s="67"/>
      <c r="X547" s="67"/>
      <c r="Y547" s="67"/>
      <c r="Z547" s="67"/>
      <c r="AA547" s="185"/>
    </row>
    <row r="548" spans="1:27" ht="15.75">
      <c r="A548" s="11"/>
      <c r="B548" s="11"/>
      <c r="C548" s="11"/>
      <c r="D548" s="49"/>
      <c r="E548" s="47"/>
      <c r="F548" s="47"/>
      <c r="G548" s="47"/>
      <c r="H548" s="47"/>
      <c r="I548" s="47"/>
      <c r="J548" s="47"/>
      <c r="K548" s="47"/>
      <c r="L548" s="48"/>
      <c r="M548" s="48"/>
      <c r="N548" s="47"/>
      <c r="O548" s="11"/>
      <c r="P548" s="11"/>
      <c r="Q548" s="11"/>
      <c r="R548" s="11"/>
      <c r="S548" s="11"/>
      <c r="T548" s="11"/>
      <c r="U548" s="11"/>
      <c r="V548" s="11"/>
      <c r="W548" s="45"/>
      <c r="X548" s="45"/>
      <c r="Y548" s="45"/>
      <c r="Z548" s="45"/>
      <c r="AA548" s="184"/>
    </row>
    <row r="549" spans="1:27" ht="15.75">
      <c r="A549" s="11"/>
      <c r="B549" s="11"/>
      <c r="C549" s="11"/>
      <c r="D549" s="49"/>
      <c r="E549" s="47"/>
      <c r="F549" s="47"/>
      <c r="G549" s="47"/>
      <c r="H549" s="47"/>
      <c r="I549" s="47"/>
      <c r="J549" s="47"/>
      <c r="K549" s="47"/>
      <c r="L549" s="48"/>
      <c r="M549" s="48"/>
      <c r="N549" s="47"/>
      <c r="O549" s="11"/>
      <c r="P549" s="11"/>
      <c r="Q549" s="11"/>
      <c r="R549" s="11"/>
      <c r="S549" s="11"/>
      <c r="T549" s="11"/>
      <c r="U549" s="11"/>
      <c r="V549" s="11"/>
      <c r="W549" s="45"/>
      <c r="X549" s="45"/>
      <c r="Y549" s="45"/>
      <c r="Z549" s="45"/>
      <c r="AA549" s="184"/>
    </row>
    <row r="550" spans="1:27" ht="15.75">
      <c r="A550" s="57"/>
      <c r="B550" s="57"/>
      <c r="C550" s="57"/>
      <c r="D550" s="71"/>
      <c r="E550" s="72"/>
      <c r="F550" s="72"/>
      <c r="G550" s="72"/>
      <c r="H550" s="72"/>
      <c r="I550" s="72"/>
      <c r="J550" s="72"/>
      <c r="K550" s="72"/>
      <c r="L550" s="73"/>
      <c r="M550" s="73"/>
      <c r="N550" s="72"/>
      <c r="O550" s="57"/>
      <c r="P550" s="57"/>
      <c r="Q550" s="57"/>
      <c r="R550" s="57"/>
      <c r="S550" s="57"/>
      <c r="T550" s="57"/>
      <c r="U550" s="57"/>
      <c r="V550" s="57"/>
      <c r="W550" s="75"/>
      <c r="X550" s="75"/>
      <c r="Y550" s="75"/>
      <c r="Z550" s="75"/>
      <c r="AA550" s="187"/>
    </row>
    <row r="551" spans="1:27" ht="15.75">
      <c r="A551" s="11"/>
      <c r="B551" s="11"/>
      <c r="C551" s="11"/>
      <c r="D551" s="49"/>
      <c r="E551" s="47"/>
      <c r="F551" s="47"/>
      <c r="G551" s="47"/>
      <c r="H551" s="47"/>
      <c r="I551" s="47"/>
      <c r="J551" s="47"/>
      <c r="K551" s="47"/>
      <c r="L551" s="48"/>
      <c r="M551" s="48"/>
      <c r="N551" s="47"/>
      <c r="O551" s="11"/>
      <c r="P551" s="11"/>
      <c r="Q551" s="11"/>
      <c r="R551" s="11"/>
      <c r="S551" s="11"/>
      <c r="T551" s="11"/>
      <c r="U551" s="11"/>
      <c r="V551" s="11"/>
      <c r="W551" s="45"/>
      <c r="X551" s="45"/>
      <c r="Y551" s="45"/>
      <c r="Z551" s="45"/>
      <c r="AA551" s="184"/>
    </row>
    <row r="552" spans="1:27" ht="15.75">
      <c r="A552" s="11"/>
      <c r="B552" s="11"/>
      <c r="C552" s="11"/>
      <c r="D552" s="49"/>
      <c r="E552" s="47"/>
      <c r="F552" s="47"/>
      <c r="G552" s="47"/>
      <c r="H552" s="47"/>
      <c r="I552" s="47"/>
      <c r="J552" s="47"/>
      <c r="K552" s="47"/>
      <c r="L552" s="48"/>
      <c r="M552" s="48"/>
      <c r="N552" s="47"/>
      <c r="O552" s="11"/>
      <c r="P552" s="11"/>
      <c r="Q552" s="11"/>
      <c r="R552" s="11"/>
      <c r="S552" s="11"/>
      <c r="T552" s="11"/>
      <c r="U552" s="11"/>
      <c r="V552" s="11"/>
      <c r="W552" s="45"/>
      <c r="X552" s="45"/>
      <c r="Y552" s="45"/>
      <c r="Z552" s="45"/>
      <c r="AA552" s="184"/>
    </row>
    <row r="553" spans="1:27" ht="15.75">
      <c r="A553" s="58"/>
      <c r="B553" s="58"/>
      <c r="C553" s="58"/>
      <c r="D553" s="63"/>
      <c r="E553" s="64"/>
      <c r="F553" s="64"/>
      <c r="G553" s="64"/>
      <c r="H553" s="64"/>
      <c r="I553" s="64"/>
      <c r="J553" s="64"/>
      <c r="K553" s="64"/>
      <c r="L553" s="65"/>
      <c r="M553" s="65"/>
      <c r="N553" s="64"/>
      <c r="O553" s="58"/>
      <c r="P553" s="58"/>
      <c r="Q553" s="58"/>
      <c r="R553" s="58"/>
      <c r="S553" s="58"/>
      <c r="T553" s="58"/>
      <c r="U553" s="58"/>
      <c r="V553" s="58"/>
      <c r="W553" s="67"/>
      <c r="X553" s="67"/>
      <c r="Y553" s="67"/>
      <c r="Z553" s="67"/>
      <c r="AA553" s="185"/>
    </row>
    <row r="554" spans="1:27" ht="15.75">
      <c r="A554" s="11"/>
      <c r="B554" s="11"/>
      <c r="C554" s="11"/>
      <c r="D554" s="49"/>
      <c r="E554" s="47"/>
      <c r="F554" s="47"/>
      <c r="G554" s="47"/>
      <c r="H554" s="47"/>
      <c r="I554" s="47"/>
      <c r="J554" s="47"/>
      <c r="K554" s="47"/>
      <c r="L554" s="48"/>
      <c r="M554" s="48"/>
      <c r="N554" s="47"/>
      <c r="O554" s="11"/>
      <c r="P554" s="11"/>
      <c r="Q554" s="11"/>
      <c r="R554" s="11"/>
      <c r="S554" s="11"/>
      <c r="T554" s="11"/>
      <c r="U554" s="11"/>
      <c r="V554" s="11"/>
      <c r="W554" s="45"/>
      <c r="X554" s="45"/>
      <c r="Y554" s="45"/>
      <c r="Z554" s="45"/>
      <c r="AA554" s="184"/>
    </row>
    <row r="555" spans="1:27" ht="15.75">
      <c r="A555" s="78"/>
      <c r="B555" s="78"/>
      <c r="C555" s="78"/>
      <c r="D555" s="79"/>
      <c r="E555" s="80"/>
      <c r="F555" s="80"/>
      <c r="G555" s="80"/>
      <c r="H555" s="80"/>
      <c r="I555" s="80"/>
      <c r="J555" s="80"/>
      <c r="K555" s="80"/>
      <c r="L555" s="81"/>
      <c r="M555" s="81"/>
      <c r="N555" s="80"/>
      <c r="O555" s="78"/>
      <c r="P555" s="78"/>
      <c r="Q555" s="78"/>
      <c r="R555" s="78"/>
      <c r="S555" s="78"/>
      <c r="T555" s="78"/>
      <c r="U555" s="78"/>
      <c r="V555" s="78"/>
      <c r="W555" s="56"/>
      <c r="X555" s="56"/>
      <c r="Y555" s="56"/>
      <c r="Z555" s="56"/>
      <c r="AA555" s="186"/>
    </row>
    <row r="556" spans="1:27" ht="15.75">
      <c r="A556" s="11"/>
      <c r="B556" s="11"/>
      <c r="C556" s="11"/>
      <c r="D556" s="49"/>
      <c r="E556" s="47"/>
      <c r="F556" s="47"/>
      <c r="G556" s="47"/>
      <c r="H556" s="47"/>
      <c r="I556" s="47"/>
      <c r="J556" s="47"/>
      <c r="K556" s="47"/>
      <c r="L556" s="48"/>
      <c r="M556" s="48"/>
      <c r="N556" s="47"/>
      <c r="O556" s="11"/>
      <c r="P556" s="11"/>
      <c r="Q556" s="11"/>
      <c r="R556" s="11"/>
      <c r="S556" s="11"/>
      <c r="T556" s="11"/>
      <c r="U556" s="11"/>
      <c r="V556" s="11"/>
      <c r="W556" s="45"/>
      <c r="X556" s="45"/>
      <c r="Y556" s="45"/>
      <c r="Z556" s="45"/>
      <c r="AA556" s="184"/>
    </row>
    <row r="557" spans="1:27" ht="15.75">
      <c r="A557" s="11"/>
      <c r="B557" s="11"/>
      <c r="C557" s="11"/>
      <c r="D557" s="49"/>
      <c r="E557" s="47"/>
      <c r="F557" s="47"/>
      <c r="G557" s="47"/>
      <c r="H557" s="47"/>
      <c r="I557" s="47"/>
      <c r="J557" s="47"/>
      <c r="K557" s="47"/>
      <c r="L557" s="48"/>
      <c r="M557" s="48"/>
      <c r="N557" s="47"/>
      <c r="O557" s="11"/>
      <c r="P557" s="11"/>
      <c r="Q557" s="11"/>
      <c r="R557" s="11"/>
      <c r="S557" s="11"/>
      <c r="T557" s="11"/>
      <c r="U557" s="11"/>
      <c r="V557" s="11"/>
      <c r="W557" s="45"/>
      <c r="X557" s="45"/>
      <c r="Y557" s="45"/>
      <c r="Z557" s="45"/>
      <c r="AA557" s="184"/>
    </row>
    <row r="558" spans="1:27" ht="15.75">
      <c r="A558" s="11"/>
      <c r="B558" s="11"/>
      <c r="C558" s="11"/>
      <c r="D558" s="49"/>
      <c r="E558" s="47"/>
      <c r="F558" s="47"/>
      <c r="G558" s="47"/>
      <c r="H558" s="47"/>
      <c r="I558" s="47"/>
      <c r="J558" s="47"/>
      <c r="K558" s="47"/>
      <c r="L558" s="48"/>
      <c r="M558" s="48"/>
      <c r="N558" s="47"/>
      <c r="O558" s="11"/>
      <c r="P558" s="11"/>
      <c r="Q558" s="11"/>
      <c r="R558" s="11"/>
      <c r="S558" s="59"/>
      <c r="T558" s="59"/>
      <c r="U558" s="11"/>
      <c r="V558" s="11"/>
      <c r="W558" s="45"/>
      <c r="X558" s="45"/>
      <c r="Y558" s="45"/>
      <c r="Z558" s="45"/>
      <c r="AA558" s="184"/>
    </row>
    <row r="559" spans="1:27" ht="15.75">
      <c r="A559" s="11"/>
      <c r="B559" s="11"/>
      <c r="C559" s="11"/>
      <c r="D559" s="49"/>
      <c r="E559" s="47"/>
      <c r="F559" s="47"/>
      <c r="G559" s="47"/>
      <c r="H559" s="47"/>
      <c r="I559" s="47"/>
      <c r="J559" s="47"/>
      <c r="K559" s="47"/>
      <c r="L559" s="48"/>
      <c r="M559" s="48"/>
      <c r="N559" s="47"/>
      <c r="O559" s="11"/>
      <c r="P559" s="11"/>
      <c r="Q559" s="11"/>
      <c r="R559" s="11"/>
      <c r="S559" s="59"/>
      <c r="T559" s="59"/>
      <c r="U559" s="11"/>
      <c r="V559" s="11"/>
      <c r="W559" s="45"/>
      <c r="X559" s="45"/>
      <c r="Y559" s="45"/>
      <c r="Z559" s="45"/>
      <c r="AA559" s="184"/>
    </row>
    <row r="560" spans="1:27" ht="15.75">
      <c r="A560" s="11"/>
      <c r="B560" s="11"/>
      <c r="C560" s="11"/>
      <c r="D560" s="49"/>
      <c r="E560" s="47"/>
      <c r="F560" s="47"/>
      <c r="G560" s="47"/>
      <c r="H560" s="47"/>
      <c r="I560" s="47"/>
      <c r="J560" s="47"/>
      <c r="K560" s="47"/>
      <c r="L560" s="48"/>
      <c r="M560" s="48"/>
      <c r="N560" s="47"/>
      <c r="O560" s="11"/>
      <c r="P560" s="11"/>
      <c r="Q560" s="11"/>
      <c r="R560" s="11"/>
      <c r="S560" s="11"/>
      <c r="T560" s="11"/>
      <c r="U560" s="11"/>
      <c r="V560" s="11"/>
      <c r="W560" s="45"/>
      <c r="X560" s="45"/>
      <c r="Y560" s="45"/>
      <c r="Z560" s="45"/>
      <c r="AA560" s="184"/>
    </row>
    <row r="561" spans="1:27" ht="15.75">
      <c r="A561" s="11"/>
      <c r="B561" s="11"/>
      <c r="C561" s="11"/>
      <c r="D561" s="49"/>
      <c r="E561" s="47"/>
      <c r="F561" s="47"/>
      <c r="G561" s="47"/>
      <c r="H561" s="47"/>
      <c r="I561" s="47"/>
      <c r="J561" s="47"/>
      <c r="K561" s="47"/>
      <c r="L561" s="48"/>
      <c r="M561" s="48"/>
      <c r="N561" s="47"/>
      <c r="O561" s="11"/>
      <c r="P561" s="11"/>
      <c r="Q561" s="11"/>
      <c r="R561" s="11"/>
      <c r="S561" s="59"/>
      <c r="T561" s="59"/>
      <c r="U561" s="11"/>
      <c r="V561" s="11"/>
      <c r="W561" s="45"/>
      <c r="X561" s="45"/>
      <c r="Y561" s="45"/>
      <c r="Z561" s="45"/>
      <c r="AA561" s="184"/>
    </row>
    <row r="562" spans="1:27" ht="15.75">
      <c r="A562" s="11"/>
      <c r="B562" s="11"/>
      <c r="C562" s="11"/>
      <c r="D562" s="49"/>
      <c r="E562" s="47"/>
      <c r="F562" s="47"/>
      <c r="G562" s="47"/>
      <c r="H562" s="47"/>
      <c r="I562" s="47"/>
      <c r="J562" s="47"/>
      <c r="K562" s="47"/>
      <c r="L562" s="48"/>
      <c r="M562" s="48"/>
      <c r="N562" s="47"/>
      <c r="O562" s="11"/>
      <c r="P562" s="11"/>
      <c r="Q562" s="11"/>
      <c r="R562" s="11"/>
      <c r="S562" s="59"/>
      <c r="T562" s="59"/>
      <c r="U562" s="11"/>
      <c r="V562" s="11"/>
      <c r="W562" s="45"/>
      <c r="X562" s="45"/>
      <c r="Y562" s="45"/>
      <c r="Z562" s="45"/>
      <c r="AA562" s="184"/>
    </row>
    <row r="563" spans="1:27" ht="15.75">
      <c r="A563" s="11"/>
      <c r="B563" s="11"/>
      <c r="C563" s="11"/>
      <c r="D563" s="49"/>
      <c r="E563" s="47"/>
      <c r="F563" s="47"/>
      <c r="G563" s="47"/>
      <c r="H563" s="47"/>
      <c r="I563" s="47"/>
      <c r="J563" s="47"/>
      <c r="K563" s="47"/>
      <c r="L563" s="48"/>
      <c r="M563" s="48"/>
      <c r="N563" s="47"/>
      <c r="O563" s="11"/>
      <c r="P563" s="11"/>
      <c r="Q563" s="11"/>
      <c r="R563" s="11"/>
      <c r="S563" s="11"/>
      <c r="T563" s="11"/>
      <c r="U563" s="11"/>
      <c r="V563" s="11"/>
      <c r="W563" s="45"/>
      <c r="X563" s="45"/>
      <c r="Y563" s="45"/>
      <c r="Z563" s="45"/>
      <c r="AA563" s="184"/>
    </row>
    <row r="564" spans="1:27" ht="15.75">
      <c r="A564" s="11"/>
      <c r="B564" s="11"/>
      <c r="C564" s="11"/>
      <c r="D564" s="49"/>
      <c r="E564" s="47"/>
      <c r="F564" s="47"/>
      <c r="G564" s="47"/>
      <c r="H564" s="47"/>
      <c r="I564" s="47"/>
      <c r="J564" s="47"/>
      <c r="K564" s="47"/>
      <c r="L564" s="48"/>
      <c r="M564" s="48"/>
      <c r="N564" s="47"/>
      <c r="O564" s="11"/>
      <c r="P564" s="11"/>
      <c r="Q564" s="11"/>
      <c r="R564" s="11"/>
      <c r="S564" s="11"/>
      <c r="T564" s="11"/>
      <c r="U564" s="11"/>
      <c r="V564" s="11"/>
      <c r="W564" s="45"/>
      <c r="X564" s="45"/>
      <c r="Y564" s="45"/>
      <c r="Z564" s="45"/>
      <c r="AA564" s="184"/>
    </row>
    <row r="565" spans="1:27" ht="15.75">
      <c r="A565" s="78"/>
      <c r="B565" s="78"/>
      <c r="C565" s="78"/>
      <c r="D565" s="79"/>
      <c r="E565" s="80"/>
      <c r="F565" s="80"/>
      <c r="G565" s="80"/>
      <c r="H565" s="80"/>
      <c r="I565" s="80"/>
      <c r="J565" s="80"/>
      <c r="K565" s="80"/>
      <c r="L565" s="81"/>
      <c r="M565" s="81"/>
      <c r="N565" s="80"/>
      <c r="O565" s="78"/>
      <c r="P565" s="78"/>
      <c r="Q565" s="78"/>
      <c r="R565" s="78"/>
      <c r="S565" s="78"/>
      <c r="T565" s="78"/>
      <c r="U565" s="78"/>
      <c r="V565" s="78"/>
      <c r="W565" s="56"/>
      <c r="X565" s="56"/>
      <c r="Y565" s="56"/>
      <c r="Z565" s="56"/>
      <c r="AA565" s="186"/>
    </row>
    <row r="566" spans="1:27" ht="15.75">
      <c r="A566" s="58"/>
      <c r="B566" s="58"/>
      <c r="C566" s="58"/>
      <c r="D566" s="63"/>
      <c r="E566" s="64"/>
      <c r="F566" s="64"/>
      <c r="G566" s="64"/>
      <c r="H566" s="64"/>
      <c r="I566" s="64"/>
      <c r="J566" s="64"/>
      <c r="K566" s="64"/>
      <c r="L566" s="65"/>
      <c r="M566" s="65"/>
      <c r="N566" s="64"/>
      <c r="O566" s="58"/>
      <c r="P566" s="58"/>
      <c r="Q566" s="58"/>
      <c r="R566" s="58"/>
      <c r="S566" s="58"/>
      <c r="T566" s="58"/>
      <c r="U566" s="58"/>
      <c r="V566" s="58"/>
      <c r="W566" s="67"/>
      <c r="X566" s="67"/>
      <c r="Y566" s="67"/>
      <c r="Z566" s="67"/>
      <c r="AA566" s="185"/>
    </row>
    <row r="567" spans="1:27" ht="15.75">
      <c r="A567" s="58"/>
      <c r="B567" s="58"/>
      <c r="C567" s="58"/>
      <c r="D567" s="63"/>
      <c r="E567" s="64"/>
      <c r="F567" s="64"/>
      <c r="G567" s="64"/>
      <c r="H567" s="64"/>
      <c r="I567" s="64"/>
      <c r="J567" s="64"/>
      <c r="K567" s="64"/>
      <c r="L567" s="65"/>
      <c r="M567" s="65"/>
      <c r="N567" s="64"/>
      <c r="O567" s="58"/>
      <c r="P567" s="58"/>
      <c r="Q567" s="58"/>
      <c r="R567" s="58"/>
      <c r="S567" s="58"/>
      <c r="T567" s="58"/>
      <c r="U567" s="58"/>
      <c r="V567" s="58"/>
      <c r="W567" s="67"/>
      <c r="X567" s="67"/>
      <c r="Y567" s="67"/>
      <c r="Z567" s="67"/>
      <c r="AA567" s="185"/>
    </row>
    <row r="568" spans="1:27" ht="15.75">
      <c r="A568" s="11"/>
      <c r="B568" s="11"/>
      <c r="C568" s="11"/>
      <c r="D568" s="49"/>
      <c r="E568" s="47"/>
      <c r="F568" s="47"/>
      <c r="G568" s="47"/>
      <c r="H568" s="47"/>
      <c r="I568" s="47"/>
      <c r="J568" s="47"/>
      <c r="K568" s="47"/>
      <c r="L568" s="48"/>
      <c r="M568" s="48"/>
      <c r="N568" s="47"/>
      <c r="O568" s="11"/>
      <c r="P568" s="11"/>
      <c r="Q568" s="11"/>
      <c r="R568" s="11"/>
      <c r="S568" s="11"/>
      <c r="T568" s="11"/>
      <c r="U568" s="11"/>
      <c r="V568" s="11"/>
      <c r="W568" s="45"/>
      <c r="X568" s="45"/>
      <c r="Y568" s="45"/>
      <c r="Z568" s="45"/>
      <c r="AA568" s="184"/>
    </row>
    <row r="569" spans="1:27" ht="15.75">
      <c r="A569" s="58"/>
      <c r="B569" s="58"/>
      <c r="C569" s="58"/>
      <c r="D569" s="63"/>
      <c r="E569" s="64"/>
      <c r="F569" s="64"/>
      <c r="G569" s="64"/>
      <c r="H569" s="64"/>
      <c r="I569" s="64"/>
      <c r="J569" s="64"/>
      <c r="K569" s="64"/>
      <c r="L569" s="65"/>
      <c r="M569" s="65"/>
      <c r="N569" s="64"/>
      <c r="O569" s="58"/>
      <c r="P569" s="58"/>
      <c r="Q569" s="58"/>
      <c r="R569" s="58"/>
      <c r="S569" s="70"/>
      <c r="T569" s="70"/>
      <c r="U569" s="58"/>
      <c r="V569" s="58"/>
      <c r="W569" s="67"/>
      <c r="X569" s="67"/>
      <c r="Y569" s="67"/>
      <c r="Z569" s="67"/>
      <c r="AA569" s="185"/>
    </row>
    <row r="570" spans="1:27" ht="15.75">
      <c r="A570" s="11"/>
      <c r="B570" s="11"/>
      <c r="C570" s="11"/>
      <c r="D570" s="49"/>
      <c r="E570" s="47"/>
      <c r="F570" s="47"/>
      <c r="G570" s="47"/>
      <c r="H570" s="47"/>
      <c r="I570" s="47"/>
      <c r="J570" s="47"/>
      <c r="K570" s="47"/>
      <c r="L570" s="48"/>
      <c r="M570" s="48"/>
      <c r="N570" s="47"/>
      <c r="O570" s="11"/>
      <c r="P570" s="11"/>
      <c r="Q570" s="11"/>
      <c r="R570" s="11"/>
      <c r="S570" s="11"/>
      <c r="T570" s="11"/>
      <c r="U570" s="11"/>
      <c r="V570" s="11"/>
      <c r="W570" s="45"/>
      <c r="X570" s="45"/>
      <c r="Y570" s="45"/>
      <c r="Z570" s="45"/>
      <c r="AA570" s="184"/>
    </row>
    <row r="571" spans="1:27" ht="15.75">
      <c r="A571" s="11"/>
      <c r="B571" s="11"/>
      <c r="C571" s="11"/>
      <c r="D571" s="49"/>
      <c r="E571" s="47"/>
      <c r="F571" s="47"/>
      <c r="G571" s="47"/>
      <c r="H571" s="47"/>
      <c r="I571" s="47"/>
      <c r="J571" s="47"/>
      <c r="K571" s="47"/>
      <c r="L571" s="48"/>
      <c r="M571" s="48"/>
      <c r="N571" s="47"/>
      <c r="O571" s="11"/>
      <c r="P571" s="11"/>
      <c r="Q571" s="11"/>
      <c r="R571" s="11"/>
      <c r="S571" s="11"/>
      <c r="T571" s="11"/>
      <c r="U571" s="11"/>
      <c r="V571" s="11"/>
      <c r="W571" s="45"/>
      <c r="X571" s="45"/>
      <c r="Y571" s="45"/>
      <c r="Z571" s="45"/>
      <c r="AA571" s="184"/>
    </row>
    <row r="572" spans="1:27" ht="15.75">
      <c r="A572" s="11"/>
      <c r="B572" s="11"/>
      <c r="C572" s="11"/>
      <c r="D572" s="49"/>
      <c r="E572" s="47"/>
      <c r="F572" s="47"/>
      <c r="G572" s="47"/>
      <c r="H572" s="47"/>
      <c r="I572" s="47"/>
      <c r="J572" s="47"/>
      <c r="K572" s="47"/>
      <c r="L572" s="48"/>
      <c r="M572" s="48"/>
      <c r="N572" s="47"/>
      <c r="O572" s="11"/>
      <c r="P572" s="11"/>
      <c r="Q572" s="11"/>
      <c r="R572" s="11"/>
      <c r="S572" s="11"/>
      <c r="T572" s="11"/>
      <c r="U572" s="11"/>
      <c r="V572" s="11"/>
      <c r="W572" s="45"/>
      <c r="X572" s="45"/>
      <c r="Y572" s="45"/>
      <c r="Z572" s="45"/>
      <c r="AA572" s="184"/>
    </row>
    <row r="573" spans="1:27" ht="15.75">
      <c r="A573" s="11"/>
      <c r="B573" s="11"/>
      <c r="C573" s="11"/>
      <c r="D573" s="49"/>
      <c r="E573" s="47"/>
      <c r="F573" s="47"/>
      <c r="G573" s="47"/>
      <c r="H573" s="47"/>
      <c r="I573" s="47"/>
      <c r="J573" s="47"/>
      <c r="K573" s="47"/>
      <c r="L573" s="48"/>
      <c r="M573" s="48"/>
      <c r="N573" s="47"/>
      <c r="O573" s="11"/>
      <c r="P573" s="11"/>
      <c r="Q573" s="11"/>
      <c r="R573" s="11"/>
      <c r="S573" s="11"/>
      <c r="T573" s="11"/>
      <c r="U573" s="11"/>
      <c r="V573" s="11"/>
      <c r="W573" s="45"/>
      <c r="X573" s="45"/>
      <c r="Y573" s="45"/>
      <c r="Z573" s="45"/>
      <c r="AA573" s="184"/>
    </row>
    <row r="574" spans="1:27" ht="15.75">
      <c r="A574" s="11"/>
      <c r="B574" s="11"/>
      <c r="C574" s="11"/>
      <c r="D574" s="49"/>
      <c r="E574" s="47"/>
      <c r="F574" s="47"/>
      <c r="G574" s="47"/>
      <c r="H574" s="47"/>
      <c r="I574" s="47"/>
      <c r="J574" s="47"/>
      <c r="K574" s="47"/>
      <c r="L574" s="48"/>
      <c r="M574" s="48"/>
      <c r="N574" s="47"/>
      <c r="O574" s="11"/>
      <c r="P574" s="11"/>
      <c r="Q574" s="11"/>
      <c r="R574" s="11"/>
      <c r="S574" s="11"/>
      <c r="T574" s="11"/>
      <c r="U574" s="11"/>
      <c r="V574" s="11"/>
      <c r="W574" s="45"/>
      <c r="X574" s="45"/>
      <c r="Y574" s="45"/>
      <c r="Z574" s="45"/>
      <c r="AA574" s="184"/>
    </row>
    <row r="575" spans="1:27" ht="15.75">
      <c r="A575" s="11"/>
      <c r="B575" s="11"/>
      <c r="C575" s="11"/>
      <c r="D575" s="49"/>
      <c r="E575" s="47"/>
      <c r="F575" s="47"/>
      <c r="G575" s="47"/>
      <c r="H575" s="47"/>
      <c r="I575" s="47"/>
      <c r="J575" s="47"/>
      <c r="K575" s="47"/>
      <c r="L575" s="48"/>
      <c r="M575" s="48"/>
      <c r="N575" s="47"/>
      <c r="O575" s="11"/>
      <c r="P575" s="11"/>
      <c r="Q575" s="11"/>
      <c r="R575" s="11"/>
      <c r="S575" s="11"/>
      <c r="T575" s="11"/>
      <c r="U575" s="11"/>
      <c r="V575" s="11"/>
      <c r="W575" s="45"/>
      <c r="X575" s="45"/>
      <c r="Y575" s="45"/>
      <c r="Z575" s="45"/>
      <c r="AA575" s="184"/>
    </row>
    <row r="576" spans="1:27" ht="15.75">
      <c r="A576" s="11"/>
      <c r="B576" s="11"/>
      <c r="C576" s="11"/>
      <c r="D576" s="49"/>
      <c r="E576" s="47"/>
      <c r="F576" s="47"/>
      <c r="G576" s="47"/>
      <c r="H576" s="47"/>
      <c r="I576" s="47"/>
      <c r="J576" s="47"/>
      <c r="K576" s="47"/>
      <c r="L576" s="48"/>
      <c r="M576" s="48"/>
      <c r="N576" s="47"/>
      <c r="O576" s="11"/>
      <c r="P576" s="11"/>
      <c r="Q576" s="11"/>
      <c r="R576" s="11"/>
      <c r="S576" s="11"/>
      <c r="T576" s="11"/>
      <c r="U576" s="11"/>
      <c r="V576" s="11"/>
      <c r="W576" s="45"/>
      <c r="X576" s="45"/>
      <c r="Y576" s="45"/>
      <c r="Z576" s="45"/>
      <c r="AA576" s="184"/>
    </row>
    <row r="577" spans="1:27" ht="15.75">
      <c r="A577" s="11"/>
      <c r="B577" s="11"/>
      <c r="C577" s="11"/>
      <c r="D577" s="49"/>
      <c r="E577" s="47"/>
      <c r="F577" s="47"/>
      <c r="G577" s="47"/>
      <c r="H577" s="47"/>
      <c r="I577" s="47"/>
      <c r="J577" s="47"/>
      <c r="K577" s="47"/>
      <c r="L577" s="48"/>
      <c r="M577" s="48"/>
      <c r="N577" s="47"/>
      <c r="O577" s="11"/>
      <c r="P577" s="11"/>
      <c r="Q577" s="11"/>
      <c r="R577" s="11"/>
      <c r="S577" s="11"/>
      <c r="T577" s="11"/>
      <c r="U577" s="11"/>
      <c r="V577" s="11"/>
      <c r="W577" s="45"/>
      <c r="X577" s="45"/>
      <c r="Y577" s="45"/>
      <c r="Z577" s="45"/>
      <c r="AA577" s="184"/>
    </row>
    <row r="578" spans="1:27" ht="15.75">
      <c r="A578" s="11"/>
      <c r="B578" s="11"/>
      <c r="C578" s="11"/>
      <c r="D578" s="49"/>
      <c r="E578" s="47"/>
      <c r="F578" s="47"/>
      <c r="G578" s="47"/>
      <c r="H578" s="47"/>
      <c r="I578" s="47"/>
      <c r="J578" s="47"/>
      <c r="K578" s="47"/>
      <c r="L578" s="48"/>
      <c r="M578" s="48"/>
      <c r="N578" s="47"/>
      <c r="O578" s="11"/>
      <c r="P578" s="11"/>
      <c r="Q578" s="11"/>
      <c r="R578" s="11"/>
      <c r="S578" s="11"/>
      <c r="T578" s="11"/>
      <c r="U578" s="11"/>
      <c r="V578" s="11"/>
      <c r="W578" s="45"/>
      <c r="X578" s="45"/>
      <c r="Y578" s="45"/>
      <c r="Z578" s="45"/>
      <c r="AA578" s="184"/>
    </row>
    <row r="579" spans="1:27" ht="15.75">
      <c r="A579" s="78"/>
      <c r="B579" s="78"/>
      <c r="C579" s="78"/>
      <c r="D579" s="79"/>
      <c r="E579" s="80"/>
      <c r="F579" s="80"/>
      <c r="G579" s="80"/>
      <c r="H579" s="80"/>
      <c r="I579" s="80"/>
      <c r="J579" s="80"/>
      <c r="K579" s="80"/>
      <c r="L579" s="81"/>
      <c r="M579" s="81"/>
      <c r="N579" s="80"/>
      <c r="O579" s="78"/>
      <c r="P579" s="78"/>
      <c r="Q579" s="78"/>
      <c r="R579" s="78"/>
      <c r="S579" s="78"/>
      <c r="T579" s="78"/>
      <c r="U579" s="78"/>
      <c r="V579" s="78"/>
      <c r="W579" s="56"/>
      <c r="X579" s="56"/>
      <c r="Y579" s="56"/>
      <c r="Z579" s="56"/>
      <c r="AA579" s="186"/>
    </row>
    <row r="580" spans="1:27" ht="15.75">
      <c r="A580" s="11"/>
      <c r="B580" s="11"/>
      <c r="C580" s="11"/>
      <c r="D580" s="49"/>
      <c r="E580" s="47"/>
      <c r="F580" s="47"/>
      <c r="G580" s="47"/>
      <c r="H580" s="47"/>
      <c r="I580" s="47"/>
      <c r="J580" s="47"/>
      <c r="K580" s="47"/>
      <c r="L580" s="48"/>
      <c r="M580" s="48"/>
      <c r="N580" s="47"/>
      <c r="O580" s="11"/>
      <c r="P580" s="11"/>
      <c r="Q580" s="11"/>
      <c r="R580" s="11"/>
      <c r="S580" s="11"/>
      <c r="T580" s="11"/>
      <c r="U580" s="11"/>
      <c r="V580" s="11"/>
      <c r="W580" s="45"/>
      <c r="X580" s="45"/>
      <c r="Y580" s="45"/>
      <c r="Z580" s="45"/>
      <c r="AA580" s="184"/>
    </row>
    <row r="581" spans="1:27" ht="15.75">
      <c r="A581" s="11"/>
      <c r="B581" s="11"/>
      <c r="C581" s="11"/>
      <c r="D581" s="49"/>
      <c r="E581" s="47"/>
      <c r="F581" s="47"/>
      <c r="G581" s="47"/>
      <c r="H581" s="47"/>
      <c r="I581" s="47"/>
      <c r="J581" s="47"/>
      <c r="K581" s="47"/>
      <c r="L581" s="48"/>
      <c r="M581" s="48"/>
      <c r="N581" s="47"/>
      <c r="O581" s="11"/>
      <c r="P581" s="11"/>
      <c r="Q581" s="11"/>
      <c r="R581" s="11"/>
      <c r="S581" s="59"/>
      <c r="T581" s="59"/>
      <c r="U581" s="11"/>
      <c r="V581" s="11"/>
      <c r="W581" s="45"/>
      <c r="X581" s="45"/>
      <c r="Y581" s="45"/>
      <c r="Z581" s="45"/>
      <c r="AA581" s="184"/>
    </row>
    <row r="582" spans="1:27" ht="15.75">
      <c r="A582" s="11"/>
      <c r="B582" s="11"/>
      <c r="C582" s="11"/>
      <c r="D582" s="49"/>
      <c r="E582" s="47"/>
      <c r="F582" s="47"/>
      <c r="G582" s="47"/>
      <c r="H582" s="47"/>
      <c r="I582" s="47"/>
      <c r="J582" s="47"/>
      <c r="K582" s="47"/>
      <c r="L582" s="48"/>
      <c r="M582" s="48"/>
      <c r="N582" s="47"/>
      <c r="O582" s="11"/>
      <c r="P582" s="11"/>
      <c r="Q582" s="11"/>
      <c r="R582" s="11"/>
      <c r="S582" s="11"/>
      <c r="T582" s="11"/>
      <c r="U582" s="11"/>
      <c r="V582" s="11"/>
      <c r="W582" s="45"/>
      <c r="X582" s="45"/>
      <c r="Y582" s="45"/>
      <c r="Z582" s="45"/>
      <c r="AA582" s="184"/>
    </row>
    <row r="583" spans="1:27" ht="15.75">
      <c r="A583" s="58"/>
      <c r="B583" s="58"/>
      <c r="C583" s="58"/>
      <c r="D583" s="63"/>
      <c r="E583" s="64"/>
      <c r="F583" s="64"/>
      <c r="G583" s="64"/>
      <c r="H583" s="64"/>
      <c r="I583" s="64"/>
      <c r="J583" s="64"/>
      <c r="K583" s="64"/>
      <c r="L583" s="65"/>
      <c r="M583" s="65"/>
      <c r="N583" s="64"/>
      <c r="O583" s="58"/>
      <c r="P583" s="58"/>
      <c r="Q583" s="58"/>
      <c r="R583" s="58"/>
      <c r="S583" s="70"/>
      <c r="T583" s="70"/>
      <c r="U583" s="58"/>
      <c r="V583" s="58"/>
      <c r="W583" s="67"/>
      <c r="X583" s="67"/>
      <c r="Y583" s="67"/>
      <c r="Z583" s="67"/>
      <c r="AA583" s="185"/>
    </row>
    <row r="584" spans="1:27" ht="15.75">
      <c r="A584" s="11"/>
      <c r="B584" s="11"/>
      <c r="C584" s="11"/>
      <c r="D584" s="49"/>
      <c r="E584" s="47"/>
      <c r="F584" s="47"/>
      <c r="G584" s="47"/>
      <c r="H584" s="47"/>
      <c r="I584" s="47"/>
      <c r="J584" s="47"/>
      <c r="K584" s="47"/>
      <c r="L584" s="48"/>
      <c r="M584" s="48"/>
      <c r="N584" s="47"/>
      <c r="O584" s="11"/>
      <c r="P584" s="11"/>
      <c r="Q584" s="11"/>
      <c r="R584" s="11"/>
      <c r="S584" s="11"/>
      <c r="T584" s="11"/>
      <c r="U584" s="11"/>
      <c r="V584" s="11"/>
      <c r="W584" s="45"/>
      <c r="X584" s="45"/>
      <c r="Y584" s="45"/>
      <c r="Z584" s="45"/>
      <c r="AA584" s="184"/>
    </row>
    <row r="585" spans="1:27" ht="15.75">
      <c r="A585" s="11"/>
      <c r="B585" s="11"/>
      <c r="C585" s="11"/>
      <c r="D585" s="49"/>
      <c r="E585" s="47"/>
      <c r="F585" s="47"/>
      <c r="G585" s="47"/>
      <c r="H585" s="47"/>
      <c r="I585" s="47"/>
      <c r="J585" s="47"/>
      <c r="K585" s="47"/>
      <c r="L585" s="48"/>
      <c r="M585" s="48"/>
      <c r="N585" s="47"/>
      <c r="O585" s="11"/>
      <c r="P585" s="11"/>
      <c r="Q585" s="11"/>
      <c r="R585" s="11"/>
      <c r="S585" s="11"/>
      <c r="T585" s="11"/>
      <c r="U585" s="11"/>
      <c r="V585" s="11"/>
      <c r="W585" s="45"/>
      <c r="X585" s="45"/>
      <c r="Y585" s="45"/>
      <c r="Z585" s="45"/>
      <c r="AA585" s="184"/>
    </row>
    <row r="586" spans="1:27" ht="15.75">
      <c r="A586" s="11"/>
      <c r="B586" s="11"/>
      <c r="C586" s="11"/>
      <c r="D586" s="49"/>
      <c r="E586" s="47"/>
      <c r="F586" s="47"/>
      <c r="G586" s="47"/>
      <c r="H586" s="47"/>
      <c r="I586" s="47"/>
      <c r="J586" s="47"/>
      <c r="K586" s="47"/>
      <c r="L586" s="48"/>
      <c r="M586" s="48"/>
      <c r="N586" s="47"/>
      <c r="O586" s="11"/>
      <c r="P586" s="11"/>
      <c r="Q586" s="11"/>
      <c r="R586" s="11"/>
      <c r="S586" s="59"/>
      <c r="T586" s="59"/>
      <c r="U586" s="11"/>
      <c r="V586" s="11"/>
      <c r="W586" s="45"/>
      <c r="X586" s="45"/>
      <c r="Y586" s="45"/>
      <c r="Z586" s="45"/>
      <c r="AA586" s="184"/>
    </row>
    <row r="587" spans="1:27" ht="15.75">
      <c r="A587" s="11"/>
      <c r="B587" s="11"/>
      <c r="C587" s="11"/>
      <c r="D587" s="49"/>
      <c r="E587" s="47"/>
      <c r="F587" s="47"/>
      <c r="G587" s="47"/>
      <c r="H587" s="47"/>
      <c r="I587" s="47"/>
      <c r="J587" s="47"/>
      <c r="K587" s="47"/>
      <c r="L587" s="48"/>
      <c r="M587" s="48"/>
      <c r="N587" s="47"/>
      <c r="O587" s="11"/>
      <c r="P587" s="11"/>
      <c r="Q587" s="11"/>
      <c r="R587" s="11"/>
      <c r="S587" s="11"/>
      <c r="T587" s="11"/>
      <c r="U587" s="11"/>
      <c r="V587" s="11"/>
      <c r="W587" s="45"/>
      <c r="X587" s="45"/>
      <c r="Y587" s="45"/>
      <c r="Z587" s="45"/>
      <c r="AA587" s="184"/>
    </row>
    <row r="588" spans="1:27" ht="15.75">
      <c r="A588" s="11"/>
      <c r="B588" s="11"/>
      <c r="C588" s="11"/>
      <c r="D588" s="49"/>
      <c r="E588" s="47"/>
      <c r="F588" s="47"/>
      <c r="G588" s="47"/>
      <c r="H588" s="47"/>
      <c r="I588" s="47"/>
      <c r="J588" s="47"/>
      <c r="K588" s="47"/>
      <c r="L588" s="48"/>
      <c r="M588" s="48"/>
      <c r="N588" s="47"/>
      <c r="O588" s="11"/>
      <c r="P588" s="11"/>
      <c r="Q588" s="11"/>
      <c r="R588" s="11"/>
      <c r="S588" s="11"/>
      <c r="T588" s="11"/>
      <c r="U588" s="11"/>
      <c r="V588" s="11"/>
      <c r="W588" s="45"/>
      <c r="X588" s="45"/>
      <c r="Y588" s="45"/>
      <c r="Z588" s="45"/>
      <c r="AA588" s="184"/>
    </row>
    <row r="589" spans="1:27" ht="15.75">
      <c r="A589" s="11"/>
      <c r="B589" s="11"/>
      <c r="C589" s="11"/>
      <c r="D589" s="49"/>
      <c r="E589" s="47"/>
      <c r="F589" s="47"/>
      <c r="G589" s="47"/>
      <c r="H589" s="47"/>
      <c r="I589" s="47"/>
      <c r="J589" s="47"/>
      <c r="K589" s="47"/>
      <c r="L589" s="48"/>
      <c r="M589" s="48"/>
      <c r="N589" s="47"/>
      <c r="O589" s="11"/>
      <c r="P589" s="11"/>
      <c r="Q589" s="11"/>
      <c r="R589" s="11"/>
      <c r="S589" s="11"/>
      <c r="T589" s="11"/>
      <c r="U589" s="11"/>
      <c r="V589" s="11"/>
      <c r="W589" s="45"/>
      <c r="X589" s="45"/>
      <c r="Y589" s="45"/>
      <c r="Z589" s="45"/>
      <c r="AA589" s="184"/>
    </row>
    <row r="590" spans="1:27" ht="15.75">
      <c r="A590" s="11"/>
      <c r="B590" s="11"/>
      <c r="C590" s="11"/>
      <c r="D590" s="49"/>
      <c r="E590" s="47"/>
      <c r="F590" s="47"/>
      <c r="G590" s="47"/>
      <c r="H590" s="47"/>
      <c r="I590" s="47"/>
      <c r="J590" s="47"/>
      <c r="K590" s="47"/>
      <c r="L590" s="48"/>
      <c r="M590" s="48"/>
      <c r="N590" s="47"/>
      <c r="O590" s="11"/>
      <c r="P590" s="11"/>
      <c r="Q590" s="11"/>
      <c r="R590" s="11"/>
      <c r="S590" s="11"/>
      <c r="T590" s="11"/>
      <c r="U590" s="11"/>
      <c r="V590" s="11"/>
      <c r="W590" s="45"/>
      <c r="X590" s="45"/>
      <c r="Y590" s="45"/>
      <c r="Z590" s="45"/>
      <c r="AA590" s="184"/>
    </row>
    <row r="591" spans="1:27" ht="15.75">
      <c r="A591" s="11"/>
      <c r="B591" s="11"/>
      <c r="C591" s="11"/>
      <c r="D591" s="49"/>
      <c r="E591" s="47"/>
      <c r="F591" s="47"/>
      <c r="G591" s="47"/>
      <c r="H591" s="47"/>
      <c r="I591" s="47"/>
      <c r="J591" s="47"/>
      <c r="K591" s="47"/>
      <c r="L591" s="48"/>
      <c r="M591" s="48"/>
      <c r="N591" s="47"/>
      <c r="O591" s="11"/>
      <c r="P591" s="11"/>
      <c r="Q591" s="11"/>
      <c r="R591" s="11"/>
      <c r="S591" s="11"/>
      <c r="T591" s="11"/>
      <c r="U591" s="11"/>
      <c r="V591" s="11"/>
      <c r="W591" s="45"/>
      <c r="X591" s="45"/>
      <c r="Y591" s="45"/>
      <c r="Z591" s="45"/>
      <c r="AA591" s="184"/>
    </row>
    <row r="592" spans="1:27" ht="15.75">
      <c r="A592" s="11"/>
      <c r="B592" s="11"/>
      <c r="C592" s="11"/>
      <c r="D592" s="49"/>
      <c r="E592" s="47"/>
      <c r="F592" s="47"/>
      <c r="G592" s="47"/>
      <c r="H592" s="47"/>
      <c r="I592" s="47"/>
      <c r="J592" s="47"/>
      <c r="K592" s="47"/>
      <c r="L592" s="48"/>
      <c r="M592" s="48"/>
      <c r="N592" s="47"/>
      <c r="O592" s="11"/>
      <c r="P592" s="11"/>
      <c r="Q592" s="11"/>
      <c r="R592" s="11"/>
      <c r="S592" s="11"/>
      <c r="T592" s="11"/>
      <c r="U592" s="11"/>
      <c r="V592" s="11"/>
      <c r="W592" s="45"/>
      <c r="X592" s="45"/>
      <c r="Y592" s="45"/>
      <c r="Z592" s="45"/>
      <c r="AA592" s="184"/>
    </row>
    <row r="593" spans="1:27" ht="15.75">
      <c r="A593" s="58"/>
      <c r="B593" s="58"/>
      <c r="C593" s="58"/>
      <c r="D593" s="63"/>
      <c r="E593" s="64"/>
      <c r="F593" s="64"/>
      <c r="G593" s="64"/>
      <c r="H593" s="64"/>
      <c r="I593" s="64"/>
      <c r="J593" s="64"/>
      <c r="K593" s="64"/>
      <c r="L593" s="65"/>
      <c r="M593" s="65"/>
      <c r="N593" s="64"/>
      <c r="O593" s="58"/>
      <c r="P593" s="58"/>
      <c r="Q593" s="58"/>
      <c r="R593" s="58"/>
      <c r="S593" s="70"/>
      <c r="T593" s="70"/>
      <c r="U593" s="58"/>
      <c r="V593" s="58"/>
      <c r="W593" s="67"/>
      <c r="X593" s="67"/>
      <c r="Y593" s="67"/>
      <c r="Z593" s="67"/>
      <c r="AA593" s="185"/>
    </row>
    <row r="594" spans="1:27" ht="15.75">
      <c r="A594" s="11"/>
      <c r="B594" s="11"/>
      <c r="C594" s="11"/>
      <c r="D594" s="49"/>
      <c r="E594" s="47"/>
      <c r="F594" s="47"/>
      <c r="G594" s="47"/>
      <c r="H594" s="47"/>
      <c r="I594" s="47"/>
      <c r="J594" s="47"/>
      <c r="K594" s="47"/>
      <c r="L594" s="48"/>
      <c r="M594" s="48"/>
      <c r="N594" s="47"/>
      <c r="O594" s="11"/>
      <c r="P594" s="11"/>
      <c r="Q594" s="11"/>
      <c r="R594" s="11"/>
      <c r="S594" s="11"/>
      <c r="T594" s="11"/>
      <c r="U594" s="11"/>
      <c r="V594" s="11"/>
      <c r="W594" s="45"/>
      <c r="X594" s="45"/>
      <c r="Y594" s="45"/>
      <c r="Z594" s="45"/>
      <c r="AA594" s="184"/>
    </row>
    <row r="595" spans="1:27" ht="15.75">
      <c r="A595" s="58"/>
      <c r="B595" s="58"/>
      <c r="C595" s="58"/>
      <c r="D595" s="63"/>
      <c r="E595" s="64"/>
      <c r="F595" s="64"/>
      <c r="G595" s="64"/>
      <c r="H595" s="64"/>
      <c r="I595" s="64"/>
      <c r="J595" s="64"/>
      <c r="K595" s="64"/>
      <c r="L595" s="65"/>
      <c r="M595" s="65"/>
      <c r="N595" s="64"/>
      <c r="O595" s="58"/>
      <c r="P595" s="58"/>
      <c r="Q595" s="58"/>
      <c r="R595" s="58"/>
      <c r="S595" s="70"/>
      <c r="T595" s="70"/>
      <c r="U595" s="58"/>
      <c r="V595" s="58"/>
      <c r="W595" s="67"/>
      <c r="X595" s="67"/>
      <c r="Y595" s="67"/>
      <c r="Z595" s="67"/>
      <c r="AA595" s="185"/>
    </row>
    <row r="596" spans="1:27" ht="15.75">
      <c r="A596" s="11"/>
      <c r="B596" s="11"/>
      <c r="C596" s="11"/>
      <c r="D596" s="49"/>
      <c r="E596" s="47"/>
      <c r="F596" s="47"/>
      <c r="G596" s="47"/>
      <c r="H596" s="47"/>
      <c r="I596" s="47"/>
      <c r="J596" s="47"/>
      <c r="K596" s="47"/>
      <c r="L596" s="48"/>
      <c r="M596" s="48"/>
      <c r="N596" s="47"/>
      <c r="O596" s="11"/>
      <c r="P596" s="11"/>
      <c r="Q596" s="11"/>
      <c r="R596" s="11"/>
      <c r="S596" s="11"/>
      <c r="T596" s="11"/>
      <c r="U596" s="11"/>
      <c r="V596" s="11"/>
      <c r="W596" s="45"/>
      <c r="X596" s="45"/>
      <c r="Y596" s="45"/>
      <c r="Z596" s="45"/>
      <c r="AA596" s="184"/>
    </row>
    <row r="597" spans="1:27" ht="15.75">
      <c r="A597" s="11"/>
      <c r="B597" s="11"/>
      <c r="C597" s="11"/>
      <c r="D597" s="49"/>
      <c r="E597" s="47"/>
      <c r="F597" s="47"/>
      <c r="G597" s="47"/>
      <c r="H597" s="47"/>
      <c r="I597" s="47"/>
      <c r="J597" s="47"/>
      <c r="K597" s="47"/>
      <c r="L597" s="48"/>
      <c r="M597" s="48"/>
      <c r="N597" s="47"/>
      <c r="O597" s="11"/>
      <c r="P597" s="11"/>
      <c r="Q597" s="11"/>
      <c r="R597" s="11"/>
      <c r="S597" s="11"/>
      <c r="T597" s="11"/>
      <c r="U597" s="11"/>
      <c r="V597" s="11"/>
      <c r="W597" s="45"/>
      <c r="X597" s="45"/>
      <c r="Y597" s="45"/>
      <c r="Z597" s="45"/>
      <c r="AA597" s="184"/>
    </row>
    <row r="598" spans="1:27" ht="15.75">
      <c r="A598" s="11"/>
      <c r="B598" s="11"/>
      <c r="C598" s="11"/>
      <c r="D598" s="49"/>
      <c r="E598" s="47"/>
      <c r="F598" s="47"/>
      <c r="G598" s="47"/>
      <c r="H598" s="47"/>
      <c r="I598" s="47"/>
      <c r="J598" s="47"/>
      <c r="K598" s="47"/>
      <c r="L598" s="48"/>
      <c r="M598" s="48"/>
      <c r="N598" s="47"/>
      <c r="O598" s="11"/>
      <c r="P598" s="11"/>
      <c r="Q598" s="11"/>
      <c r="R598" s="11"/>
      <c r="S598" s="11"/>
      <c r="T598" s="11"/>
      <c r="U598" s="11"/>
      <c r="V598" s="11"/>
      <c r="W598" s="45"/>
      <c r="X598" s="45"/>
      <c r="Y598" s="45"/>
      <c r="Z598" s="45"/>
      <c r="AA598" s="184"/>
    </row>
    <row r="599" spans="1:27" ht="15.75">
      <c r="A599" s="11"/>
      <c r="B599" s="11"/>
      <c r="C599" s="11"/>
      <c r="D599" s="49"/>
      <c r="E599" s="47"/>
      <c r="F599" s="47"/>
      <c r="G599" s="47"/>
      <c r="H599" s="47"/>
      <c r="I599" s="47"/>
      <c r="J599" s="47"/>
      <c r="K599" s="47"/>
      <c r="L599" s="48"/>
      <c r="M599" s="48"/>
      <c r="N599" s="47"/>
      <c r="O599" s="11"/>
      <c r="P599" s="11"/>
      <c r="Q599" s="11"/>
      <c r="R599" s="11"/>
      <c r="S599" s="11"/>
      <c r="T599" s="11"/>
      <c r="U599" s="11"/>
      <c r="V599" s="11"/>
      <c r="W599" s="45"/>
      <c r="X599" s="45"/>
      <c r="Y599" s="45"/>
      <c r="Z599" s="45"/>
      <c r="AA599" s="184"/>
    </row>
    <row r="600" spans="1:27" ht="15.75">
      <c r="A600" s="11"/>
      <c r="B600" s="11"/>
      <c r="C600" s="11"/>
      <c r="D600" s="49"/>
      <c r="E600" s="47"/>
      <c r="F600" s="47"/>
      <c r="G600" s="47"/>
      <c r="H600" s="47"/>
      <c r="I600" s="47"/>
      <c r="J600" s="47"/>
      <c r="K600" s="47"/>
      <c r="L600" s="48"/>
      <c r="M600" s="48"/>
      <c r="N600" s="47"/>
      <c r="O600" s="11"/>
      <c r="P600" s="11"/>
      <c r="Q600" s="11"/>
      <c r="R600" s="11"/>
      <c r="S600" s="11"/>
      <c r="T600" s="11"/>
      <c r="U600" s="11"/>
      <c r="V600" s="11"/>
      <c r="W600" s="45"/>
      <c r="X600" s="45"/>
      <c r="Y600" s="45"/>
      <c r="Z600" s="45"/>
      <c r="AA600" s="184"/>
    </row>
    <row r="601" spans="1:27" ht="15.75">
      <c r="A601" s="58"/>
      <c r="B601" s="58"/>
      <c r="C601" s="58"/>
      <c r="D601" s="63"/>
      <c r="E601" s="64"/>
      <c r="F601" s="64"/>
      <c r="G601" s="64"/>
      <c r="H601" s="64"/>
      <c r="I601" s="64"/>
      <c r="J601" s="64"/>
      <c r="K601" s="64"/>
      <c r="L601" s="65"/>
      <c r="M601" s="65"/>
      <c r="N601" s="64"/>
      <c r="O601" s="58"/>
      <c r="P601" s="58"/>
      <c r="Q601" s="58"/>
      <c r="R601" s="58"/>
      <c r="S601" s="58"/>
      <c r="T601" s="58"/>
      <c r="U601" s="58"/>
      <c r="V601" s="58"/>
      <c r="W601" s="67"/>
      <c r="X601" s="67"/>
      <c r="Y601" s="67"/>
      <c r="Z601" s="67"/>
      <c r="AA601" s="185"/>
    </row>
    <row r="602" spans="1:27" ht="15.75">
      <c r="A602" s="78"/>
      <c r="B602" s="78"/>
      <c r="C602" s="78"/>
      <c r="D602" s="79"/>
      <c r="E602" s="80"/>
      <c r="F602" s="80"/>
      <c r="G602" s="80"/>
      <c r="H602" s="80"/>
      <c r="I602" s="80"/>
      <c r="J602" s="80"/>
      <c r="K602" s="80"/>
      <c r="L602" s="81"/>
      <c r="M602" s="81"/>
      <c r="N602" s="80"/>
      <c r="O602" s="78"/>
      <c r="P602" s="78"/>
      <c r="Q602" s="78"/>
      <c r="R602" s="78"/>
      <c r="S602" s="83"/>
      <c r="T602" s="83"/>
      <c r="U602" s="78"/>
      <c r="V602" s="78"/>
      <c r="W602" s="56"/>
      <c r="X602" s="56"/>
      <c r="Y602" s="56"/>
      <c r="Z602" s="56"/>
      <c r="AA602" s="186"/>
    </row>
    <row r="603" spans="1:27" ht="15.75">
      <c r="A603" s="11"/>
      <c r="B603" s="11"/>
      <c r="C603" s="11"/>
      <c r="D603" s="49"/>
      <c r="E603" s="47"/>
      <c r="F603" s="47"/>
      <c r="G603" s="47"/>
      <c r="H603" s="47"/>
      <c r="I603" s="47"/>
      <c r="J603" s="47"/>
      <c r="K603" s="47"/>
      <c r="L603" s="48"/>
      <c r="M603" s="48"/>
      <c r="N603" s="47"/>
      <c r="O603" s="11"/>
      <c r="P603" s="11"/>
      <c r="Q603" s="11"/>
      <c r="R603" s="11"/>
      <c r="S603" s="11"/>
      <c r="T603" s="11"/>
      <c r="U603" s="11"/>
      <c r="V603" s="11"/>
      <c r="W603" s="45"/>
      <c r="X603" s="45"/>
      <c r="Y603" s="45"/>
      <c r="Z603" s="45"/>
      <c r="AA603" s="184"/>
    </row>
    <row r="604" spans="1:27" ht="15.75">
      <c r="A604" s="11"/>
      <c r="B604" s="11"/>
      <c r="C604" s="11"/>
      <c r="D604" s="49"/>
      <c r="E604" s="47"/>
      <c r="F604" s="47"/>
      <c r="G604" s="47"/>
      <c r="H604" s="47"/>
      <c r="I604" s="47"/>
      <c r="J604" s="47"/>
      <c r="K604" s="47"/>
      <c r="L604" s="48"/>
      <c r="M604" s="48"/>
      <c r="N604" s="47"/>
      <c r="O604" s="11"/>
      <c r="P604" s="11"/>
      <c r="Q604" s="11"/>
      <c r="R604" s="11"/>
      <c r="S604" s="11"/>
      <c r="T604" s="11"/>
      <c r="U604" s="11"/>
      <c r="V604" s="11"/>
      <c r="W604" s="45"/>
      <c r="X604" s="45"/>
      <c r="Y604" s="45"/>
      <c r="Z604" s="45"/>
      <c r="AA604" s="184"/>
    </row>
    <row r="605" spans="1:27" ht="15.75">
      <c r="A605" s="11"/>
      <c r="B605" s="11"/>
      <c r="C605" s="11"/>
      <c r="D605" s="49"/>
      <c r="E605" s="47"/>
      <c r="F605" s="47"/>
      <c r="G605" s="47"/>
      <c r="H605" s="47"/>
      <c r="I605" s="47"/>
      <c r="J605" s="47"/>
      <c r="K605" s="47"/>
      <c r="L605" s="48"/>
      <c r="M605" s="48"/>
      <c r="N605" s="47"/>
      <c r="O605" s="11"/>
      <c r="P605" s="11"/>
      <c r="Q605" s="11"/>
      <c r="R605" s="11"/>
      <c r="S605" s="11"/>
      <c r="T605" s="11"/>
      <c r="U605" s="11"/>
      <c r="V605" s="11"/>
      <c r="W605" s="45"/>
      <c r="X605" s="45"/>
      <c r="Y605" s="45"/>
      <c r="Z605" s="45"/>
      <c r="AA605" s="184"/>
    </row>
    <row r="606" spans="1:27" ht="15.75">
      <c r="A606" s="11"/>
      <c r="B606" s="11"/>
      <c r="C606" s="11"/>
      <c r="D606" s="49"/>
      <c r="E606" s="47"/>
      <c r="F606" s="47"/>
      <c r="G606" s="47"/>
      <c r="H606" s="47"/>
      <c r="I606" s="47"/>
      <c r="J606" s="47"/>
      <c r="K606" s="47"/>
      <c r="L606" s="48"/>
      <c r="M606" s="48"/>
      <c r="N606" s="47"/>
      <c r="O606" s="11"/>
      <c r="P606" s="11"/>
      <c r="Q606" s="11"/>
      <c r="R606" s="11"/>
      <c r="S606" s="11"/>
      <c r="T606" s="11"/>
      <c r="U606" s="11"/>
      <c r="V606" s="11"/>
      <c r="W606" s="45"/>
      <c r="X606" s="45"/>
      <c r="Y606" s="45"/>
      <c r="Z606" s="45"/>
      <c r="AA606" s="184"/>
    </row>
    <row r="607" spans="1:27" ht="15.75">
      <c r="A607" s="11"/>
      <c r="B607" s="11"/>
      <c r="C607" s="11"/>
      <c r="D607" s="49"/>
      <c r="E607" s="47"/>
      <c r="F607" s="47"/>
      <c r="G607" s="47"/>
      <c r="H607" s="47"/>
      <c r="I607" s="47"/>
      <c r="J607" s="47"/>
      <c r="K607" s="47"/>
      <c r="L607" s="48"/>
      <c r="M607" s="48"/>
      <c r="N607" s="47"/>
      <c r="O607" s="11"/>
      <c r="P607" s="11"/>
      <c r="Q607" s="11"/>
      <c r="R607" s="11"/>
      <c r="S607" s="11"/>
      <c r="T607" s="11"/>
      <c r="U607" s="11"/>
      <c r="V607" s="11"/>
      <c r="W607" s="45"/>
      <c r="X607" s="45"/>
      <c r="Y607" s="45"/>
      <c r="Z607" s="45"/>
      <c r="AA607" s="184"/>
    </row>
    <row r="608" spans="1:27" ht="15.75">
      <c r="A608" s="11"/>
      <c r="B608" s="11"/>
      <c r="C608" s="11"/>
      <c r="D608" s="49"/>
      <c r="E608" s="47"/>
      <c r="F608" s="47"/>
      <c r="G608" s="47"/>
      <c r="H608" s="47"/>
      <c r="I608" s="47"/>
      <c r="J608" s="47"/>
      <c r="K608" s="47"/>
      <c r="L608" s="48"/>
      <c r="M608" s="48"/>
      <c r="N608" s="47"/>
      <c r="O608" s="11"/>
      <c r="P608" s="11"/>
      <c r="Q608" s="11"/>
      <c r="R608" s="11"/>
      <c r="S608" s="11"/>
      <c r="T608" s="11"/>
      <c r="U608" s="11"/>
      <c r="V608" s="11"/>
      <c r="W608" s="45"/>
      <c r="X608" s="45"/>
      <c r="Y608" s="45"/>
      <c r="Z608" s="45"/>
      <c r="AA608" s="184"/>
    </row>
    <row r="609" spans="1:27" ht="15.75">
      <c r="A609" s="11"/>
      <c r="B609" s="11"/>
      <c r="C609" s="11"/>
      <c r="D609" s="49"/>
      <c r="E609" s="47"/>
      <c r="F609" s="47"/>
      <c r="G609" s="47"/>
      <c r="H609" s="47"/>
      <c r="I609" s="47"/>
      <c r="J609" s="47"/>
      <c r="K609" s="47"/>
      <c r="L609" s="48"/>
      <c r="M609" s="48"/>
      <c r="N609" s="47"/>
      <c r="O609" s="11"/>
      <c r="P609" s="11"/>
      <c r="Q609" s="11"/>
      <c r="R609" s="11"/>
      <c r="S609" s="11"/>
      <c r="T609" s="11"/>
      <c r="U609" s="11"/>
      <c r="V609" s="11"/>
      <c r="W609" s="45"/>
      <c r="X609" s="45"/>
      <c r="Y609" s="45"/>
      <c r="Z609" s="45"/>
      <c r="AA609" s="184"/>
    </row>
    <row r="610" spans="1:27" ht="15.75">
      <c r="A610" s="11"/>
      <c r="B610" s="11"/>
      <c r="C610" s="11"/>
      <c r="D610" s="49"/>
      <c r="E610" s="47"/>
      <c r="F610" s="47"/>
      <c r="G610" s="47"/>
      <c r="H610" s="47"/>
      <c r="I610" s="47"/>
      <c r="J610" s="47"/>
      <c r="K610" s="47"/>
      <c r="L610" s="48"/>
      <c r="M610" s="48"/>
      <c r="N610" s="50"/>
      <c r="O610" s="11"/>
      <c r="P610" s="11"/>
      <c r="Q610" s="11"/>
      <c r="R610" s="11"/>
      <c r="S610" s="11"/>
      <c r="T610" s="11"/>
      <c r="U610" s="11"/>
      <c r="V610" s="11"/>
      <c r="W610" s="45"/>
      <c r="X610" s="45"/>
      <c r="Y610" s="45"/>
      <c r="Z610" s="45"/>
      <c r="AA610" s="184"/>
    </row>
  </sheetData>
  <autoFilter ref="A19:AP310">
    <sortState ref="A20:AP310">
      <sortCondition ref="A19:A310"/>
    </sortState>
  </autoFilter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13"/>
  <sheetViews>
    <sheetView tabSelected="1" topLeftCell="A205" workbookViewId="0">
      <selection activeCell="AB215" sqref="AB215"/>
    </sheetView>
  </sheetViews>
  <sheetFormatPr defaultRowHeight="15.75"/>
  <cols>
    <col min="1" max="1" width="13.625" style="11" customWidth="1"/>
    <col min="2" max="2" width="5.625" style="11" bestFit="1" customWidth="1"/>
    <col min="3" max="3" width="2.375" style="11" customWidth="1"/>
    <col min="4" max="4" width="2.375" style="49" customWidth="1"/>
    <col min="5" max="11" width="2.375" style="50" customWidth="1"/>
    <col min="12" max="13" width="2.375" style="51" customWidth="1"/>
    <col min="14" max="14" width="3.625" style="50" bestFit="1" customWidth="1"/>
    <col min="15" max="15" width="3.625" style="11" bestFit="1" customWidth="1"/>
    <col min="16" max="16" width="3.75" style="11" bestFit="1" customWidth="1"/>
    <col min="17" max="18" width="3.625" style="11" bestFit="1" customWidth="1"/>
    <col min="19" max="19" width="3.25" style="11" bestFit="1" customWidth="1"/>
    <col min="20" max="20" width="2.625" style="11" customWidth="1"/>
    <col min="21" max="21" width="2.25" style="11" bestFit="1" customWidth="1"/>
    <col min="22" max="22" width="2.625" style="11" customWidth="1"/>
    <col min="23" max="25" width="2.25" style="11" bestFit="1" customWidth="1"/>
    <col min="26" max="26" width="2.25" style="11" customWidth="1"/>
    <col min="27" max="27" width="4" style="184" customWidth="1"/>
    <col min="28" max="28" width="23.5" style="11" customWidth="1"/>
    <col min="29" max="29" width="6.625" style="11" bestFit="1" customWidth="1"/>
    <col min="30" max="30" width="6" style="11" bestFit="1" customWidth="1"/>
    <col min="31" max="31" width="5.75" style="11" bestFit="1" customWidth="1"/>
    <col min="32" max="32" width="4.625" style="11" bestFit="1" customWidth="1"/>
    <col min="33" max="33" width="4.5" style="11" customWidth="1"/>
    <col min="34" max="34" width="4.25" style="11" bestFit="1" customWidth="1"/>
    <col min="35" max="36" width="3.875" style="11" bestFit="1" customWidth="1"/>
    <col min="37" max="37" width="4.625" style="11" bestFit="1" customWidth="1"/>
    <col min="38" max="38" width="3.875" style="11" bestFit="1" customWidth="1"/>
    <col min="39" max="39" width="7.125" style="11" bestFit="1" customWidth="1"/>
    <col min="40" max="40" width="8.875" style="11" customWidth="1"/>
    <col min="41" max="41" width="18" style="11" bestFit="1" customWidth="1"/>
    <col min="42" max="43" width="8.875" style="11" customWidth="1"/>
    <col min="44" max="45" width="4.375" style="11" customWidth="1"/>
    <col min="46" max="46" width="7" style="11" customWidth="1"/>
    <col min="47" max="47" width="4.5" style="11" bestFit="1" customWidth="1"/>
    <col min="48" max="48" width="7.375" style="11" bestFit="1" customWidth="1"/>
    <col min="49" max="49" width="12" style="11" bestFit="1" customWidth="1"/>
    <col min="50" max="50" width="4.5" style="11" bestFit="1" customWidth="1"/>
    <col min="51" max="51" width="8.5" style="11" bestFit="1" customWidth="1"/>
    <col min="52" max="52" width="3.75" style="11" customWidth="1"/>
    <col min="53" max="53" width="8" style="11" customWidth="1"/>
    <col min="54" max="57" width="3.75" style="11" customWidth="1"/>
    <col min="58" max="58" width="4" style="11" bestFit="1" customWidth="1"/>
    <col min="59" max="59" width="3.75" style="11" customWidth="1"/>
    <col min="60" max="60" width="6.375" style="11" customWidth="1"/>
    <col min="61" max="63" width="9" style="11"/>
    <col min="64" max="64" width="4.5" style="11" bestFit="1" customWidth="1"/>
    <col min="65" max="68" width="2" style="11" bestFit="1" customWidth="1"/>
    <col min="69" max="69" width="3" style="11" bestFit="1" customWidth="1"/>
    <col min="70" max="70" width="4" style="11" bestFit="1" customWidth="1"/>
    <col min="71" max="71" width="5.5" style="11" bestFit="1" customWidth="1"/>
    <col min="72" max="73" width="6.5" style="11" bestFit="1" customWidth="1"/>
    <col min="74" max="74" width="7.5" style="11" bestFit="1" customWidth="1"/>
    <col min="75" max="16384" width="9" style="11"/>
  </cols>
  <sheetData>
    <row r="1" spans="1:43">
      <c r="A1" s="5" t="s">
        <v>0</v>
      </c>
      <c r="B1" s="5" t="s">
        <v>1</v>
      </c>
      <c r="C1" s="5"/>
      <c r="D1" s="8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/>
      <c r="L1" s="6" t="s">
        <v>9</v>
      </c>
      <c r="M1" s="6"/>
      <c r="N1" s="7" t="s">
        <v>10</v>
      </c>
      <c r="O1" s="5" t="s">
        <v>11</v>
      </c>
      <c r="P1" s="5"/>
      <c r="Q1" s="5"/>
      <c r="R1" s="5"/>
      <c r="S1" s="5"/>
      <c r="T1" s="5"/>
      <c r="U1" s="5" t="s">
        <v>12</v>
      </c>
      <c r="V1" s="5"/>
      <c r="W1" s="5" t="s">
        <v>56</v>
      </c>
      <c r="X1" s="5" t="s">
        <v>18</v>
      </c>
      <c r="Y1" s="5" t="s">
        <v>40</v>
      </c>
      <c r="Z1" s="5"/>
      <c r="AA1" s="183" t="s">
        <v>13</v>
      </c>
      <c r="AB1" s="5" t="s">
        <v>37</v>
      </c>
    </row>
    <row r="2" spans="1:43">
      <c r="A2" s="60"/>
      <c r="B2" s="60"/>
      <c r="C2" s="60"/>
      <c r="D2" s="88"/>
      <c r="E2" s="89"/>
      <c r="F2" s="89"/>
      <c r="G2" s="89"/>
      <c r="H2" s="89"/>
      <c r="I2" s="89"/>
      <c r="J2" s="89"/>
      <c r="K2" s="89"/>
      <c r="L2" s="90"/>
      <c r="M2" s="90"/>
      <c r="N2" s="89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19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</row>
    <row r="3" spans="1:43">
      <c r="A3" s="60"/>
      <c r="B3" s="60"/>
      <c r="C3" s="60"/>
      <c r="D3" s="88"/>
      <c r="E3" s="89"/>
      <c r="F3" s="89"/>
      <c r="G3" s="89"/>
      <c r="H3" s="89"/>
      <c r="I3" s="89"/>
      <c r="J3" s="89"/>
      <c r="K3" s="89"/>
      <c r="L3" s="90"/>
      <c r="M3" s="90"/>
      <c r="N3" s="89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19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</row>
    <row r="4" spans="1:43">
      <c r="A4" s="60"/>
      <c r="B4" s="60"/>
      <c r="C4" s="60"/>
      <c r="D4" s="88"/>
      <c r="E4" s="89"/>
      <c r="F4" s="89"/>
      <c r="G4" s="89"/>
      <c r="H4" s="89"/>
      <c r="I4" s="89"/>
      <c r="J4" s="89"/>
      <c r="K4" s="89"/>
      <c r="L4" s="90"/>
      <c r="M4" s="90"/>
      <c r="N4" s="89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19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</row>
    <row r="5" spans="1:43">
      <c r="A5" s="60"/>
      <c r="B5" s="60"/>
      <c r="C5" s="60"/>
      <c r="D5" s="88"/>
      <c r="E5" s="89"/>
      <c r="F5" s="89"/>
      <c r="G5" s="89"/>
      <c r="H5" s="89"/>
      <c r="I5" s="89"/>
      <c r="J5" s="89"/>
      <c r="K5" s="89"/>
      <c r="L5" s="90"/>
      <c r="M5" s="90"/>
      <c r="N5" s="89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19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91"/>
      <c r="AN5" s="91"/>
      <c r="AO5" s="91"/>
      <c r="AP5" s="53"/>
      <c r="AQ5" s="53"/>
    </row>
    <row r="6" spans="1:43">
      <c r="A6" s="60"/>
      <c r="B6" s="60"/>
      <c r="C6" s="60"/>
      <c r="D6" s="88"/>
      <c r="E6" s="89"/>
      <c r="F6" s="89"/>
      <c r="G6" s="89"/>
      <c r="H6" s="89"/>
      <c r="I6" s="89"/>
      <c r="J6" s="89"/>
      <c r="K6" s="89"/>
      <c r="L6" s="90"/>
      <c r="M6" s="90"/>
      <c r="N6" s="89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19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91"/>
      <c r="AN6" s="91"/>
      <c r="AO6" s="91"/>
      <c r="AP6" s="53"/>
      <c r="AQ6" s="53"/>
    </row>
    <row r="7" spans="1:43">
      <c r="A7" s="60"/>
      <c r="B7" s="60"/>
      <c r="C7" s="60"/>
      <c r="D7" s="88"/>
      <c r="E7" s="89"/>
      <c r="F7" s="89"/>
      <c r="G7" s="89"/>
      <c r="H7" s="89"/>
      <c r="I7" s="89"/>
      <c r="J7" s="89"/>
      <c r="K7" s="89"/>
      <c r="L7" s="90"/>
      <c r="M7" s="90"/>
      <c r="N7" s="89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19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91"/>
      <c r="AN7" s="91"/>
      <c r="AO7" s="91"/>
      <c r="AP7" s="53"/>
      <c r="AQ7" s="53"/>
    </row>
    <row r="8" spans="1:43">
      <c r="A8" s="60"/>
      <c r="B8" s="60"/>
      <c r="C8" s="60"/>
      <c r="D8" s="88"/>
      <c r="E8" s="89"/>
      <c r="F8" s="89"/>
      <c r="G8" s="89"/>
      <c r="H8" s="89"/>
      <c r="I8" s="89"/>
      <c r="J8" s="89"/>
      <c r="K8" s="89"/>
      <c r="L8" s="90"/>
      <c r="M8" s="90"/>
      <c r="N8" s="89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19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91"/>
      <c r="AN8" s="91"/>
      <c r="AO8" s="91"/>
      <c r="AP8" s="53"/>
      <c r="AQ8" s="53"/>
    </row>
    <row r="9" spans="1:43">
      <c r="A9" s="60"/>
      <c r="B9" s="60"/>
      <c r="C9" s="60"/>
      <c r="D9" s="88"/>
      <c r="E9" s="89"/>
      <c r="F9" s="89"/>
      <c r="G9" s="89"/>
      <c r="H9" s="89"/>
      <c r="I9" s="89"/>
      <c r="J9" s="89"/>
      <c r="K9" s="89"/>
      <c r="L9" s="90"/>
      <c r="M9" s="90"/>
      <c r="N9" s="89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19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91"/>
      <c r="AN9" s="91"/>
      <c r="AO9" s="91"/>
      <c r="AP9" s="53"/>
      <c r="AQ9" s="53"/>
    </row>
    <row r="10" spans="1:43">
      <c r="A10" s="60"/>
      <c r="B10" s="60"/>
      <c r="C10" s="60"/>
      <c r="D10" s="88"/>
      <c r="E10" s="89"/>
      <c r="F10" s="89"/>
      <c r="G10" s="89"/>
      <c r="H10" s="89"/>
      <c r="I10" s="89"/>
      <c r="J10" s="89"/>
      <c r="K10" s="89"/>
      <c r="L10" s="90"/>
      <c r="M10" s="90"/>
      <c r="N10" s="89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19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91"/>
      <c r="AN10" s="91"/>
      <c r="AO10" s="91"/>
      <c r="AP10" s="53"/>
      <c r="AQ10" s="53"/>
    </row>
    <row r="11" spans="1:43">
      <c r="A11" s="60"/>
      <c r="B11" s="60"/>
      <c r="C11" s="60"/>
      <c r="D11" s="88"/>
      <c r="E11" s="89"/>
      <c r="F11" s="89"/>
      <c r="G11" s="89"/>
      <c r="H11" s="89"/>
      <c r="I11" s="89"/>
      <c r="J11" s="89"/>
      <c r="K11" s="89"/>
      <c r="L11" s="90"/>
      <c r="M11" s="90"/>
      <c r="N11" s="89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19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91"/>
      <c r="AN11" s="91"/>
      <c r="AO11" s="91"/>
      <c r="AP11" s="53"/>
      <c r="AQ11" s="53"/>
    </row>
    <row r="12" spans="1:43">
      <c r="A12" s="60"/>
      <c r="B12" s="60"/>
      <c r="C12" s="60"/>
      <c r="D12" s="88"/>
      <c r="E12" s="89"/>
      <c r="F12" s="89"/>
      <c r="G12" s="89"/>
      <c r="H12" s="89"/>
      <c r="I12" s="89"/>
      <c r="J12" s="89"/>
      <c r="K12" s="89"/>
      <c r="L12" s="90"/>
      <c r="M12" s="90"/>
      <c r="N12" s="89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190"/>
      <c r="AB12" s="60"/>
      <c r="AC12" s="60"/>
      <c r="AD12" s="92"/>
      <c r="AE12" s="92"/>
      <c r="AF12" s="60"/>
      <c r="AG12" s="60"/>
      <c r="AH12" s="60"/>
      <c r="AI12" s="60"/>
      <c r="AJ12" s="60"/>
      <c r="AK12" s="60"/>
      <c r="AL12" s="60"/>
      <c r="AM12" s="91"/>
      <c r="AN12" s="91"/>
      <c r="AO12" s="91"/>
      <c r="AP12" s="53"/>
      <c r="AQ12" s="53"/>
    </row>
    <row r="13" spans="1:43">
      <c r="A13" s="60"/>
      <c r="B13" s="60"/>
      <c r="C13" s="60"/>
      <c r="D13" s="88"/>
      <c r="E13" s="89"/>
      <c r="F13" s="89"/>
      <c r="G13" s="89"/>
      <c r="H13" s="89"/>
      <c r="I13" s="89"/>
      <c r="J13" s="89"/>
      <c r="K13" s="89"/>
      <c r="L13" s="90"/>
      <c r="M13" s="90"/>
      <c r="N13" s="89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19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</row>
    <row r="14" spans="1:43">
      <c r="A14" s="45"/>
      <c r="B14" s="45"/>
      <c r="C14" s="45"/>
      <c r="D14" s="46"/>
      <c r="E14" s="47"/>
      <c r="F14" s="47"/>
      <c r="G14" s="47"/>
      <c r="H14" s="47"/>
      <c r="I14" s="47"/>
      <c r="J14" s="47"/>
      <c r="K14" s="47"/>
      <c r="L14" s="48"/>
      <c r="M14" s="48"/>
      <c r="N14" s="47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115"/>
      <c r="AB14" s="56" t="s">
        <v>355</v>
      </c>
      <c r="AN14" s="11" t="s">
        <v>1038</v>
      </c>
      <c r="AP14" s="11" t="s">
        <v>1039</v>
      </c>
    </row>
    <row r="15" spans="1:43">
      <c r="A15" s="5" t="s">
        <v>356</v>
      </c>
      <c r="B15" s="5"/>
      <c r="C15" s="5"/>
      <c r="D15" s="10"/>
      <c r="E15" s="7"/>
      <c r="F15" s="7"/>
      <c r="G15" s="7"/>
      <c r="H15" s="7"/>
      <c r="I15" s="7"/>
      <c r="J15" s="7"/>
      <c r="K15" s="7"/>
      <c r="L15" s="6"/>
      <c r="M15" s="6"/>
      <c r="N15" s="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183"/>
      <c r="AB15" s="57" t="s">
        <v>353</v>
      </c>
      <c r="AN15" s="11" t="s">
        <v>461</v>
      </c>
    </row>
    <row r="16" spans="1:43">
      <c r="A16" s="11" t="s">
        <v>1036</v>
      </c>
      <c r="B16" s="5"/>
      <c r="C16" s="5"/>
      <c r="D16" s="10"/>
      <c r="E16" s="7"/>
      <c r="F16" s="7"/>
      <c r="G16" s="7"/>
      <c r="H16" s="7"/>
      <c r="I16" s="7"/>
      <c r="J16" s="7"/>
      <c r="K16" s="7"/>
      <c r="L16" s="6"/>
      <c r="M16" s="6"/>
      <c r="N16" s="7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183"/>
      <c r="AB16" s="58" t="s">
        <v>352</v>
      </c>
    </row>
    <row r="17" spans="1:75">
      <c r="A17" s="11" t="s">
        <v>354</v>
      </c>
      <c r="B17" s="5"/>
      <c r="C17" s="5"/>
      <c r="D17" s="10"/>
      <c r="E17" s="7"/>
      <c r="F17" s="7"/>
      <c r="G17" s="7"/>
      <c r="H17" s="7"/>
      <c r="I17" s="7"/>
      <c r="J17" s="7"/>
      <c r="K17" s="7"/>
      <c r="L17" s="6"/>
      <c r="M17" s="6"/>
      <c r="N17" s="7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183"/>
      <c r="AF17" s="55"/>
      <c r="AG17" s="55"/>
      <c r="AH17" s="55"/>
    </row>
    <row r="18" spans="1:75">
      <c r="A18" s="5"/>
      <c r="B18" s="5"/>
      <c r="C18" s="5"/>
      <c r="D18" s="8"/>
      <c r="E18" s="7"/>
      <c r="F18" s="7"/>
      <c r="G18" s="7"/>
      <c r="H18" s="7"/>
      <c r="I18" s="7"/>
      <c r="J18" s="7"/>
      <c r="K18" s="7"/>
      <c r="L18" s="6"/>
      <c r="M18" s="6"/>
      <c r="N18" s="7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183"/>
      <c r="BK18" s="11" t="s">
        <v>633</v>
      </c>
    </row>
    <row r="19" spans="1:75">
      <c r="A19" s="5" t="s">
        <v>0</v>
      </c>
      <c r="B19" s="5" t="s">
        <v>1</v>
      </c>
      <c r="C19" s="5"/>
      <c r="D19" s="8" t="s">
        <v>2</v>
      </c>
      <c r="E19" s="7" t="s">
        <v>3</v>
      </c>
      <c r="F19" s="7" t="s">
        <v>4</v>
      </c>
      <c r="G19" s="7" t="s">
        <v>5</v>
      </c>
      <c r="H19" s="7" t="s">
        <v>6</v>
      </c>
      <c r="I19" s="7" t="s">
        <v>7</v>
      </c>
      <c r="J19" s="7" t="s">
        <v>8</v>
      </c>
      <c r="K19" s="7"/>
      <c r="L19" s="6" t="s">
        <v>9</v>
      </c>
      <c r="M19" s="6"/>
      <c r="N19" s="7" t="s">
        <v>10</v>
      </c>
      <c r="O19" s="5" t="s">
        <v>11</v>
      </c>
      <c r="P19" s="5"/>
      <c r="Q19" s="5"/>
      <c r="R19" s="5"/>
      <c r="S19" s="5"/>
      <c r="T19" s="5"/>
      <c r="U19" s="5" t="s">
        <v>12</v>
      </c>
      <c r="V19" s="5"/>
      <c r="W19" s="5" t="s">
        <v>56</v>
      </c>
      <c r="X19" s="5" t="s">
        <v>18</v>
      </c>
      <c r="Y19" s="5" t="s">
        <v>40</v>
      </c>
      <c r="Z19" s="5"/>
      <c r="AA19" s="183" t="s">
        <v>13</v>
      </c>
      <c r="AB19" s="5" t="s">
        <v>37</v>
      </c>
      <c r="AC19" s="5" t="s">
        <v>445</v>
      </c>
      <c r="AD19" s="5" t="s">
        <v>446</v>
      </c>
      <c r="AE19" s="5" t="s">
        <v>444</v>
      </c>
      <c r="AF19" s="5" t="s">
        <v>843</v>
      </c>
      <c r="AG19" s="44" t="s">
        <v>448</v>
      </c>
      <c r="AH19" s="5" t="s">
        <v>450</v>
      </c>
      <c r="AI19" s="5" t="s">
        <v>451</v>
      </c>
      <c r="AJ19" s="5" t="s">
        <v>452</v>
      </c>
      <c r="AK19" s="5" t="s">
        <v>453</v>
      </c>
      <c r="AL19" s="5" t="s">
        <v>454</v>
      </c>
      <c r="AM19" s="5" t="s">
        <v>455</v>
      </c>
      <c r="AN19" s="5" t="s">
        <v>459</v>
      </c>
      <c r="AO19" s="7" t="s">
        <v>460</v>
      </c>
      <c r="AP19" s="5" t="s">
        <v>357</v>
      </c>
      <c r="AQ19" s="5" t="s">
        <v>359</v>
      </c>
      <c r="AT19" s="5" t="s">
        <v>437</v>
      </c>
      <c r="BH19" s="5"/>
    </row>
    <row r="20" spans="1:75" ht="15" customHeight="1">
      <c r="A20" s="58" t="s">
        <v>93</v>
      </c>
      <c r="B20" s="58">
        <v>1005</v>
      </c>
      <c r="C20" s="58"/>
      <c r="D20" s="63" t="s">
        <v>15</v>
      </c>
      <c r="E20" s="64">
        <v>6</v>
      </c>
      <c r="F20" s="64">
        <v>6</v>
      </c>
      <c r="G20" s="64">
        <v>6</v>
      </c>
      <c r="H20" s="64">
        <v>8</v>
      </c>
      <c r="I20" s="64">
        <v>7</v>
      </c>
      <c r="J20" s="64" t="s">
        <v>18</v>
      </c>
      <c r="K20" s="64" t="s">
        <v>41</v>
      </c>
      <c r="L20" s="65" t="s">
        <v>15</v>
      </c>
      <c r="M20" s="65"/>
      <c r="N20" s="64" t="s">
        <v>15</v>
      </c>
      <c r="O20" s="58" t="s">
        <v>28</v>
      </c>
      <c r="P20" s="58" t="s">
        <v>44</v>
      </c>
      <c r="Q20" s="58"/>
      <c r="R20" s="58"/>
      <c r="S20" s="70"/>
      <c r="T20" s="70"/>
      <c r="U20" s="58" t="s">
        <v>15</v>
      </c>
      <c r="V20" s="58"/>
      <c r="W20" s="67">
        <v>6</v>
      </c>
      <c r="X20" s="67">
        <v>0</v>
      </c>
      <c r="Y20" s="67">
        <v>3</v>
      </c>
      <c r="Z20" s="67"/>
      <c r="AA20" s="185" t="s">
        <v>52</v>
      </c>
      <c r="AB20" s="58" t="s">
        <v>333</v>
      </c>
      <c r="AC20" s="60">
        <f t="shared" ref="AC20:AC83" si="0">VLOOKUP(L20,$AT$23:$AV$40,3)</f>
        <v>1</v>
      </c>
      <c r="AD20" s="60">
        <f t="shared" ref="AD20:AD83" si="1">VLOOKUP(H20,$AX$23:$AY$36,2)</f>
        <v>4</v>
      </c>
      <c r="AE20" s="61">
        <f t="shared" ref="AE20:AE83" si="2">AC20+AD20</f>
        <v>5</v>
      </c>
      <c r="AF20" s="61">
        <f>INDEX($BB$26:BG$44,MATCH(AE20,$BA$26:$BA$44,-1),MATCH(D20,$BB$25:$BG$25))</f>
        <v>0</v>
      </c>
      <c r="AG20" s="93">
        <f t="shared" ref="AG20:AG83" si="3">AE20+AF20</f>
        <v>5</v>
      </c>
      <c r="AH20" s="61">
        <v>1.6</v>
      </c>
      <c r="AI20" s="61">
        <v>1</v>
      </c>
      <c r="AJ20" s="61">
        <v>1</v>
      </c>
      <c r="AK20" s="61">
        <v>1</v>
      </c>
      <c r="AL20" s="61">
        <v>1</v>
      </c>
      <c r="AM20" s="61">
        <v>1</v>
      </c>
      <c r="AN20" s="68">
        <f t="shared" ref="AN20:AN83" si="4">(VLOOKUP(L20,$AT$23:$AW$40,4))*AH20*AI20*AJ20*AK20*AL20*AM20</f>
        <v>9376</v>
      </c>
      <c r="AO20" s="69">
        <f t="shared" ref="AO20:AO83" si="5">AN20*((10^H20)*W20)</f>
        <v>5625600000000</v>
      </c>
      <c r="AP20" s="69">
        <f t="shared" ref="AP20:AP83" si="6">INDEX($BL$23:$BV$36,MATCH(L20,$BK$23:$BK$36),MATCH(H20,$BL$22:$BV$22))</f>
        <v>1000</v>
      </c>
      <c r="AQ20" s="69">
        <f t="shared" ref="AQ20:AQ83" si="7">AP20*W20</f>
        <v>6000</v>
      </c>
      <c r="AR20" s="62"/>
      <c r="BH20" s="94"/>
    </row>
    <row r="21" spans="1:75" ht="15" customHeight="1">
      <c r="A21" s="78" t="s">
        <v>272</v>
      </c>
      <c r="B21" s="78">
        <v>2116</v>
      </c>
      <c r="C21" s="78"/>
      <c r="D21" s="79" t="s">
        <v>14</v>
      </c>
      <c r="E21" s="80">
        <v>1</v>
      </c>
      <c r="F21" s="80">
        <v>6</v>
      </c>
      <c r="G21" s="80">
        <v>0</v>
      </c>
      <c r="H21" s="80">
        <v>8</v>
      </c>
      <c r="I21" s="80" t="s">
        <v>17</v>
      </c>
      <c r="J21" s="80" t="s">
        <v>14</v>
      </c>
      <c r="K21" s="80" t="s">
        <v>41</v>
      </c>
      <c r="L21" s="81" t="s">
        <v>18</v>
      </c>
      <c r="M21" s="81"/>
      <c r="N21" s="80" t="s">
        <v>15</v>
      </c>
      <c r="O21" s="78" t="s">
        <v>35</v>
      </c>
      <c r="P21" s="78" t="s">
        <v>44</v>
      </c>
      <c r="Q21" s="78"/>
      <c r="R21" s="78"/>
      <c r="S21" s="83"/>
      <c r="T21" s="83"/>
      <c r="U21" s="78" t="s">
        <v>15</v>
      </c>
      <c r="V21" s="78"/>
      <c r="W21" s="56">
        <v>6</v>
      </c>
      <c r="X21" s="56">
        <v>0</v>
      </c>
      <c r="Y21" s="56">
        <v>2</v>
      </c>
      <c r="Z21" s="56"/>
      <c r="AA21" s="186" t="s">
        <v>55</v>
      </c>
      <c r="AB21" s="78" t="s">
        <v>342</v>
      </c>
      <c r="AC21" s="60">
        <f t="shared" si="0"/>
        <v>1</v>
      </c>
      <c r="AD21" s="60">
        <f t="shared" si="1"/>
        <v>4</v>
      </c>
      <c r="AE21" s="61">
        <f t="shared" si="2"/>
        <v>5</v>
      </c>
      <c r="AF21" s="61">
        <f>INDEX($BB$26:BG$44,MATCH(AE21,$BA$26:$BA$44,-1),MATCH(D21,$BB$25:$BG$25))</f>
        <v>-0.5</v>
      </c>
      <c r="AG21" s="93">
        <f t="shared" si="3"/>
        <v>4.5</v>
      </c>
      <c r="AH21" s="61">
        <v>1</v>
      </c>
      <c r="AI21" s="61">
        <v>1</v>
      </c>
      <c r="AJ21" s="61">
        <v>1</v>
      </c>
      <c r="AK21" s="61">
        <v>1</v>
      </c>
      <c r="AL21" s="61">
        <v>0.8</v>
      </c>
      <c r="AM21" s="61">
        <v>1</v>
      </c>
      <c r="AN21" s="84">
        <f t="shared" si="4"/>
        <v>7500</v>
      </c>
      <c r="AO21" s="85">
        <f t="shared" si="5"/>
        <v>4500000000000</v>
      </c>
      <c r="AP21" s="85">
        <f t="shared" si="6"/>
        <v>700</v>
      </c>
      <c r="AQ21" s="85">
        <f t="shared" si="7"/>
        <v>4200</v>
      </c>
      <c r="AR21" s="69"/>
      <c r="AT21" s="11" t="s">
        <v>438</v>
      </c>
      <c r="BH21" s="94"/>
      <c r="BK21" s="5"/>
      <c r="BL21" s="5" t="s">
        <v>358</v>
      </c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ht="15" customHeight="1">
      <c r="A22" s="58" t="s">
        <v>297</v>
      </c>
      <c r="B22" s="58">
        <v>2724</v>
      </c>
      <c r="C22" s="58"/>
      <c r="D22" s="63" t="s">
        <v>14</v>
      </c>
      <c r="E22" s="64">
        <v>5</v>
      </c>
      <c r="F22" s="64">
        <v>8</v>
      </c>
      <c r="G22" s="64">
        <v>4</v>
      </c>
      <c r="H22" s="64">
        <v>8</v>
      </c>
      <c r="I22" s="64" t="s">
        <v>18</v>
      </c>
      <c r="J22" s="64">
        <v>9</v>
      </c>
      <c r="K22" s="64" t="s">
        <v>41</v>
      </c>
      <c r="L22" s="65">
        <v>8</v>
      </c>
      <c r="M22" s="65"/>
      <c r="N22" s="64"/>
      <c r="O22" s="58"/>
      <c r="P22" s="58"/>
      <c r="Q22" s="58"/>
      <c r="R22" s="58"/>
      <c r="S22" s="70"/>
      <c r="T22" s="70"/>
      <c r="U22" s="58" t="s">
        <v>15</v>
      </c>
      <c r="V22" s="58"/>
      <c r="W22" s="67">
        <v>2</v>
      </c>
      <c r="X22" s="67">
        <v>0</v>
      </c>
      <c r="Y22" s="67">
        <v>0</v>
      </c>
      <c r="Z22" s="67"/>
      <c r="AA22" s="185" t="s">
        <v>27</v>
      </c>
      <c r="AB22" s="58" t="s">
        <v>347</v>
      </c>
      <c r="AC22" s="60">
        <f t="shared" si="0"/>
        <v>0.5</v>
      </c>
      <c r="AD22" s="60">
        <f t="shared" si="1"/>
        <v>4</v>
      </c>
      <c r="AE22" s="61">
        <f t="shared" si="2"/>
        <v>4.5</v>
      </c>
      <c r="AF22" s="61">
        <f>INDEX($BB$26:BG$44,MATCH(AE22,$BA$26:$BA$44,-1),MATCH(D22,$BB$25:$BG$25))</f>
        <v>0</v>
      </c>
      <c r="AG22" s="93">
        <f t="shared" si="3"/>
        <v>4.5</v>
      </c>
      <c r="AH22" s="61">
        <v>1</v>
      </c>
      <c r="AI22" s="61">
        <v>1</v>
      </c>
      <c r="AJ22" s="61">
        <v>1</v>
      </c>
      <c r="AK22" s="61">
        <v>1</v>
      </c>
      <c r="AL22" s="61">
        <v>1</v>
      </c>
      <c r="AM22" s="61">
        <v>1</v>
      </c>
      <c r="AN22" s="68">
        <f t="shared" si="4"/>
        <v>2290</v>
      </c>
      <c r="AO22" s="69">
        <f t="shared" si="5"/>
        <v>458000000000</v>
      </c>
      <c r="AP22" s="69">
        <f t="shared" si="6"/>
        <v>1500</v>
      </c>
      <c r="AQ22" s="69">
        <f t="shared" si="7"/>
        <v>3000</v>
      </c>
      <c r="AR22" s="62"/>
      <c r="AT22" s="11" t="s">
        <v>439</v>
      </c>
      <c r="BA22" s="62" t="s">
        <v>473</v>
      </c>
      <c r="BH22" s="94"/>
      <c r="BK22" s="95" t="s">
        <v>440</v>
      </c>
      <c r="BL22" s="95">
        <v>0</v>
      </c>
      <c r="BM22" s="95">
        <v>1</v>
      </c>
      <c r="BN22" s="95">
        <v>2</v>
      </c>
      <c r="BO22" s="95">
        <v>3</v>
      </c>
      <c r="BP22" s="95">
        <v>4</v>
      </c>
      <c r="BQ22" s="95">
        <v>5</v>
      </c>
      <c r="BR22" s="95">
        <v>6</v>
      </c>
      <c r="BS22" s="95">
        <v>7</v>
      </c>
      <c r="BT22" s="95">
        <v>8</v>
      </c>
      <c r="BU22" s="95">
        <v>9</v>
      </c>
      <c r="BV22" s="95" t="s">
        <v>15</v>
      </c>
      <c r="BW22" s="95"/>
    </row>
    <row r="23" spans="1:75" ht="15" customHeight="1">
      <c r="A23" s="57" t="s">
        <v>224</v>
      </c>
      <c r="B23" s="57">
        <v>1118</v>
      </c>
      <c r="C23" s="57"/>
      <c r="D23" s="71" t="s">
        <v>15</v>
      </c>
      <c r="E23" s="72">
        <v>4</v>
      </c>
      <c r="F23" s="72">
        <v>8</v>
      </c>
      <c r="G23" s="72">
        <v>6</v>
      </c>
      <c r="H23" s="72">
        <v>8</v>
      </c>
      <c r="I23" s="72">
        <v>7</v>
      </c>
      <c r="J23" s="72" t="s">
        <v>18</v>
      </c>
      <c r="K23" s="72" t="s">
        <v>41</v>
      </c>
      <c r="L23" s="73" t="s">
        <v>18</v>
      </c>
      <c r="M23" s="73"/>
      <c r="N23" s="72" t="s">
        <v>19</v>
      </c>
      <c r="O23" s="57" t="s">
        <v>28</v>
      </c>
      <c r="P23" s="57" t="s">
        <v>44</v>
      </c>
      <c r="Q23" s="57"/>
      <c r="R23" s="57"/>
      <c r="S23" s="87"/>
      <c r="T23" s="87"/>
      <c r="U23" s="57" t="s">
        <v>15</v>
      </c>
      <c r="V23" s="57"/>
      <c r="W23" s="75">
        <v>3</v>
      </c>
      <c r="X23" s="75">
        <v>0</v>
      </c>
      <c r="Y23" s="75">
        <v>2</v>
      </c>
      <c r="Z23" s="75"/>
      <c r="AA23" s="187" t="s">
        <v>54</v>
      </c>
      <c r="AB23" s="57" t="s">
        <v>341</v>
      </c>
      <c r="AC23" s="60">
        <f t="shared" si="0"/>
        <v>1</v>
      </c>
      <c r="AD23" s="60">
        <f t="shared" si="1"/>
        <v>4</v>
      </c>
      <c r="AE23" s="61">
        <f t="shared" si="2"/>
        <v>5</v>
      </c>
      <c r="AF23" s="61">
        <f>INDEX($BB$26:BG$44,MATCH(AE23,$BA$26:$BA$44,-1),MATCH(D23,$BB$25:$BG$25))</f>
        <v>0</v>
      </c>
      <c r="AG23" s="93">
        <f t="shared" si="3"/>
        <v>5</v>
      </c>
      <c r="AH23" s="61">
        <v>1.6</v>
      </c>
      <c r="AI23" s="61">
        <v>1</v>
      </c>
      <c r="AJ23" s="61">
        <v>1</v>
      </c>
      <c r="AK23" s="61">
        <v>1</v>
      </c>
      <c r="AL23" s="61">
        <v>1</v>
      </c>
      <c r="AM23" s="61">
        <v>1</v>
      </c>
      <c r="AN23" s="76">
        <f t="shared" si="4"/>
        <v>15000</v>
      </c>
      <c r="AO23" s="77">
        <f t="shared" si="5"/>
        <v>4500000000000</v>
      </c>
      <c r="AP23" s="77">
        <f t="shared" si="6"/>
        <v>700</v>
      </c>
      <c r="AQ23" s="77">
        <f t="shared" si="7"/>
        <v>2100</v>
      </c>
      <c r="AR23" s="62"/>
      <c r="AT23" s="7" t="s">
        <v>626</v>
      </c>
      <c r="AU23" s="7" t="s">
        <v>440</v>
      </c>
      <c r="AV23" s="7" t="s">
        <v>441</v>
      </c>
      <c r="AW23" s="7" t="s">
        <v>449</v>
      </c>
      <c r="AX23" s="7" t="s">
        <v>442</v>
      </c>
      <c r="AY23" s="7" t="s">
        <v>443</v>
      </c>
      <c r="BH23" s="94"/>
      <c r="BK23" s="95">
        <v>0</v>
      </c>
      <c r="BL23" s="62">
        <v>0</v>
      </c>
      <c r="BM23" s="62">
        <v>0</v>
      </c>
      <c r="BN23" s="62">
        <v>0</v>
      </c>
      <c r="BO23" s="62">
        <v>0</v>
      </c>
      <c r="BP23" s="62">
        <v>0</v>
      </c>
      <c r="BQ23" s="62">
        <v>0</v>
      </c>
      <c r="BR23" s="62">
        <v>0</v>
      </c>
      <c r="BS23" s="62">
        <v>1</v>
      </c>
      <c r="BT23" s="62">
        <v>10</v>
      </c>
      <c r="BU23" s="62">
        <v>100</v>
      </c>
      <c r="BV23" s="62">
        <v>1000</v>
      </c>
      <c r="BW23" s="62"/>
    </row>
    <row r="24" spans="1:75" ht="15" customHeight="1">
      <c r="A24" s="58" t="s">
        <v>296</v>
      </c>
      <c r="B24" s="58">
        <v>2719</v>
      </c>
      <c r="C24" s="58"/>
      <c r="D24" s="63" t="s">
        <v>14</v>
      </c>
      <c r="E24" s="64">
        <v>8</v>
      </c>
      <c r="F24" s="64">
        <v>8</v>
      </c>
      <c r="G24" s="64">
        <v>4</v>
      </c>
      <c r="H24" s="64">
        <v>8</v>
      </c>
      <c r="I24" s="64" t="s">
        <v>15</v>
      </c>
      <c r="J24" s="64">
        <v>6</v>
      </c>
      <c r="K24" s="64" t="s">
        <v>41</v>
      </c>
      <c r="L24" s="65" t="s">
        <v>18</v>
      </c>
      <c r="M24" s="65"/>
      <c r="N24" s="64" t="s">
        <v>19</v>
      </c>
      <c r="O24" s="58"/>
      <c r="P24" s="58"/>
      <c r="Q24" s="58"/>
      <c r="R24" s="58"/>
      <c r="S24" s="70"/>
      <c r="T24" s="70"/>
      <c r="U24" s="58" t="s">
        <v>15</v>
      </c>
      <c r="V24" s="58"/>
      <c r="W24" s="67">
        <v>1</v>
      </c>
      <c r="X24" s="67">
        <v>0</v>
      </c>
      <c r="Y24" s="67">
        <v>3</v>
      </c>
      <c r="Z24" s="67"/>
      <c r="AA24" s="185" t="s">
        <v>27</v>
      </c>
      <c r="AB24" s="58" t="s">
        <v>343</v>
      </c>
      <c r="AC24" s="60">
        <f t="shared" si="0"/>
        <v>1</v>
      </c>
      <c r="AD24" s="60">
        <f t="shared" si="1"/>
        <v>4</v>
      </c>
      <c r="AE24" s="61">
        <f t="shared" si="2"/>
        <v>5</v>
      </c>
      <c r="AF24" s="61">
        <f>INDEX($BB$26:BG$44,MATCH(AE24,$BA$26:$BA$44,-1),MATCH(D24,$BB$25:$BG$25))</f>
        <v>-0.5</v>
      </c>
      <c r="AG24" s="93">
        <f t="shared" si="3"/>
        <v>4.5</v>
      </c>
      <c r="AH24" s="61">
        <v>1</v>
      </c>
      <c r="AI24" s="61">
        <v>1</v>
      </c>
      <c r="AJ24" s="61">
        <v>1</v>
      </c>
      <c r="AK24" s="61">
        <v>1</v>
      </c>
      <c r="AL24" s="61">
        <v>1</v>
      </c>
      <c r="AM24" s="61">
        <v>1</v>
      </c>
      <c r="AN24" s="68">
        <f t="shared" si="4"/>
        <v>9375</v>
      </c>
      <c r="AO24" s="69">
        <f t="shared" si="5"/>
        <v>937500000000</v>
      </c>
      <c r="AP24" s="69">
        <f t="shared" si="6"/>
        <v>700</v>
      </c>
      <c r="AQ24" s="69">
        <f t="shared" si="7"/>
        <v>700</v>
      </c>
      <c r="AR24" s="77"/>
      <c r="AT24" s="47">
        <v>0</v>
      </c>
      <c r="AU24" s="47">
        <v>0</v>
      </c>
      <c r="AV24" s="47">
        <v>-0.5</v>
      </c>
      <c r="AW24" s="96">
        <v>55</v>
      </c>
      <c r="AX24" s="47">
        <v>0</v>
      </c>
      <c r="AY24" s="47">
        <v>0</v>
      </c>
      <c r="BA24" s="62"/>
      <c r="BD24" s="5" t="s">
        <v>447</v>
      </c>
      <c r="BH24" s="94"/>
      <c r="BK24" s="95">
        <v>1</v>
      </c>
      <c r="BL24" s="62">
        <v>0</v>
      </c>
      <c r="BM24" s="62">
        <v>0</v>
      </c>
      <c r="BN24" s="62">
        <v>0</v>
      </c>
      <c r="BO24" s="62">
        <v>0</v>
      </c>
      <c r="BP24" s="62">
        <v>0</v>
      </c>
      <c r="BQ24" s="62">
        <v>0</v>
      </c>
      <c r="BR24" s="62">
        <v>1</v>
      </c>
      <c r="BS24" s="62">
        <v>5</v>
      </c>
      <c r="BT24" s="62">
        <v>50</v>
      </c>
      <c r="BU24" s="62">
        <v>500</v>
      </c>
      <c r="BV24" s="62">
        <v>5000</v>
      </c>
      <c r="BW24" s="62"/>
    </row>
    <row r="25" spans="1:75" ht="15" customHeight="1">
      <c r="A25" s="78" t="s">
        <v>250</v>
      </c>
      <c r="B25" s="78">
        <v>1713</v>
      </c>
      <c r="C25" s="78"/>
      <c r="D25" s="79" t="s">
        <v>15</v>
      </c>
      <c r="E25" s="80">
        <v>2</v>
      </c>
      <c r="F25" s="80">
        <v>6</v>
      </c>
      <c r="G25" s="80">
        <v>0</v>
      </c>
      <c r="H25" s="80">
        <v>7</v>
      </c>
      <c r="I25" s="80">
        <v>7</v>
      </c>
      <c r="J25" s="80">
        <v>7</v>
      </c>
      <c r="K25" s="80" t="s">
        <v>41</v>
      </c>
      <c r="L25" s="81" t="s">
        <v>15</v>
      </c>
      <c r="M25" s="81"/>
      <c r="N25" s="80" t="s">
        <v>19</v>
      </c>
      <c r="O25" s="78" t="s">
        <v>35</v>
      </c>
      <c r="P25" s="78" t="s">
        <v>28</v>
      </c>
      <c r="Q25" s="78"/>
      <c r="R25" s="78"/>
      <c r="S25" s="83"/>
      <c r="T25" s="83"/>
      <c r="U25" s="78" t="s">
        <v>18</v>
      </c>
      <c r="V25" s="78"/>
      <c r="W25" s="56">
        <v>6</v>
      </c>
      <c r="X25" s="56">
        <v>0</v>
      </c>
      <c r="Y25" s="56">
        <v>0</v>
      </c>
      <c r="Z25" s="56"/>
      <c r="AA25" s="186" t="s">
        <v>27</v>
      </c>
      <c r="AB25" s="78" t="s">
        <v>342</v>
      </c>
      <c r="AC25" s="60">
        <f t="shared" si="0"/>
        <v>1</v>
      </c>
      <c r="AD25" s="60">
        <f t="shared" si="1"/>
        <v>3.5</v>
      </c>
      <c r="AE25" s="61">
        <f t="shared" si="2"/>
        <v>4.5</v>
      </c>
      <c r="AF25" s="61">
        <f>INDEX($BB$26:BG$44,MATCH(AE25,$BA$26:$BA$44,-1),MATCH(D25,$BB$25:$BG$25))</f>
        <v>0.5</v>
      </c>
      <c r="AG25" s="93">
        <f t="shared" si="3"/>
        <v>5</v>
      </c>
      <c r="AH25" s="61">
        <v>1.6</v>
      </c>
      <c r="AI25" s="61">
        <v>1</v>
      </c>
      <c r="AJ25" s="61">
        <v>1</v>
      </c>
      <c r="AK25" s="61">
        <v>1</v>
      </c>
      <c r="AL25" s="61">
        <v>0.8</v>
      </c>
      <c r="AM25" s="61">
        <v>1</v>
      </c>
      <c r="AN25" s="84">
        <f t="shared" si="4"/>
        <v>7500.8</v>
      </c>
      <c r="AO25" s="85">
        <f t="shared" si="5"/>
        <v>450048000000</v>
      </c>
      <c r="AP25" s="85">
        <f t="shared" si="6"/>
        <v>100</v>
      </c>
      <c r="AQ25" s="85">
        <f t="shared" si="7"/>
        <v>600</v>
      </c>
      <c r="AR25" s="62"/>
      <c r="AT25" s="47">
        <v>1</v>
      </c>
      <c r="AU25" s="47">
        <v>1</v>
      </c>
      <c r="AV25" s="47">
        <v>-0.5</v>
      </c>
      <c r="AW25" s="96">
        <v>85</v>
      </c>
      <c r="AX25" s="47">
        <v>1</v>
      </c>
      <c r="AY25" s="47">
        <v>0.5</v>
      </c>
      <c r="BA25" s="97" t="s">
        <v>444</v>
      </c>
      <c r="BB25" s="5" t="s">
        <v>15</v>
      </c>
      <c r="BC25" s="5" t="s">
        <v>18</v>
      </c>
      <c r="BD25" s="5" t="s">
        <v>14</v>
      </c>
      <c r="BE25" s="5" t="s">
        <v>16</v>
      </c>
      <c r="BF25" s="5" t="s">
        <v>17</v>
      </c>
      <c r="BG25" s="5" t="s">
        <v>22</v>
      </c>
      <c r="BH25" s="94"/>
      <c r="BK25" s="95">
        <v>2</v>
      </c>
      <c r="BL25" s="62">
        <v>0</v>
      </c>
      <c r="BM25" s="62">
        <v>0</v>
      </c>
      <c r="BN25" s="62">
        <v>0</v>
      </c>
      <c r="BO25" s="62">
        <v>0</v>
      </c>
      <c r="BP25" s="62">
        <v>0</v>
      </c>
      <c r="BQ25" s="62">
        <v>1</v>
      </c>
      <c r="BR25" s="62">
        <v>5</v>
      </c>
      <c r="BS25" s="62">
        <v>50</v>
      </c>
      <c r="BT25" s="62">
        <v>500</v>
      </c>
      <c r="BU25" s="62">
        <v>5000</v>
      </c>
      <c r="BV25" s="62">
        <v>50000</v>
      </c>
      <c r="BW25" s="62"/>
    </row>
    <row r="26" spans="1:75">
      <c r="A26" s="58" t="s">
        <v>143</v>
      </c>
      <c r="B26" s="58">
        <v>2408</v>
      </c>
      <c r="C26" s="58"/>
      <c r="D26" s="63" t="s">
        <v>15</v>
      </c>
      <c r="E26" s="64">
        <v>3</v>
      </c>
      <c r="F26" s="64">
        <v>8</v>
      </c>
      <c r="G26" s="64">
        <v>3</v>
      </c>
      <c r="H26" s="64">
        <v>7</v>
      </c>
      <c r="I26" s="64">
        <v>7</v>
      </c>
      <c r="J26" s="64">
        <v>7</v>
      </c>
      <c r="K26" s="64" t="s">
        <v>41</v>
      </c>
      <c r="L26" s="65" t="s">
        <v>15</v>
      </c>
      <c r="M26" s="65"/>
      <c r="N26" s="64" t="s">
        <v>19</v>
      </c>
      <c r="O26" s="58" t="s">
        <v>28</v>
      </c>
      <c r="P26" s="58" t="s">
        <v>44</v>
      </c>
      <c r="Q26" s="58"/>
      <c r="R26" s="58"/>
      <c r="S26" s="70"/>
      <c r="T26" s="70"/>
      <c r="U26" s="58" t="s">
        <v>18</v>
      </c>
      <c r="V26" s="58"/>
      <c r="W26" s="67">
        <v>4</v>
      </c>
      <c r="X26" s="67">
        <v>1</v>
      </c>
      <c r="Y26" s="67">
        <v>0</v>
      </c>
      <c r="Z26" s="67"/>
      <c r="AA26" s="185" t="s">
        <v>53</v>
      </c>
      <c r="AB26" s="58" t="s">
        <v>334</v>
      </c>
      <c r="AC26" s="60">
        <f t="shared" si="0"/>
        <v>1</v>
      </c>
      <c r="AD26" s="60">
        <f t="shared" si="1"/>
        <v>3.5</v>
      </c>
      <c r="AE26" s="61">
        <f t="shared" si="2"/>
        <v>4.5</v>
      </c>
      <c r="AF26" s="61">
        <f>INDEX($BB$26:BG$44,MATCH(AE26,$BA$26:$BA$44,-1),MATCH(D26,$BB$25:$BG$25))</f>
        <v>0.5</v>
      </c>
      <c r="AG26" s="93">
        <f t="shared" si="3"/>
        <v>5</v>
      </c>
      <c r="AH26" s="61">
        <v>1.6</v>
      </c>
      <c r="AI26" s="61">
        <v>1</v>
      </c>
      <c r="AJ26" s="61">
        <v>1</v>
      </c>
      <c r="AK26" s="61">
        <v>1</v>
      </c>
      <c r="AL26" s="61">
        <v>1</v>
      </c>
      <c r="AM26" s="61">
        <v>1</v>
      </c>
      <c r="AN26" s="68">
        <f t="shared" si="4"/>
        <v>9376</v>
      </c>
      <c r="AO26" s="69">
        <f t="shared" si="5"/>
        <v>375040000000</v>
      </c>
      <c r="AP26" s="69">
        <f t="shared" si="6"/>
        <v>100</v>
      </c>
      <c r="AQ26" s="69">
        <f t="shared" si="7"/>
        <v>400</v>
      </c>
      <c r="AR26" s="69"/>
      <c r="AT26" s="47">
        <v>2</v>
      </c>
      <c r="AU26" s="47">
        <v>2</v>
      </c>
      <c r="AV26" s="47">
        <v>-0.5</v>
      </c>
      <c r="AW26" s="96">
        <v>135</v>
      </c>
      <c r="AX26" s="47">
        <v>2</v>
      </c>
      <c r="AY26" s="47">
        <v>1</v>
      </c>
      <c r="BA26" s="98">
        <v>8</v>
      </c>
      <c r="BB26" s="60">
        <v>0</v>
      </c>
      <c r="BC26" s="60">
        <v>-1</v>
      </c>
      <c r="BD26" s="60">
        <v>-1.5</v>
      </c>
      <c r="BE26" s="60">
        <v>-2</v>
      </c>
      <c r="BF26" s="89">
        <v>-2.5</v>
      </c>
      <c r="BG26" s="60">
        <v>-5</v>
      </c>
      <c r="BH26" s="94"/>
      <c r="BK26" s="95">
        <v>3</v>
      </c>
      <c r="BL26" s="62">
        <v>0</v>
      </c>
      <c r="BM26" s="62">
        <v>0</v>
      </c>
      <c r="BN26" s="62">
        <v>0</v>
      </c>
      <c r="BO26" s="62">
        <v>0</v>
      </c>
      <c r="BP26" s="62">
        <v>1</v>
      </c>
      <c r="BQ26" s="62">
        <v>10</v>
      </c>
      <c r="BR26" s="62">
        <v>100</v>
      </c>
      <c r="BS26" s="62">
        <v>1000</v>
      </c>
      <c r="BT26" s="62">
        <v>10000</v>
      </c>
      <c r="BU26" s="62">
        <v>50000</v>
      </c>
      <c r="BV26" s="62">
        <v>100000</v>
      </c>
      <c r="BW26" s="62"/>
    </row>
    <row r="27" spans="1:75" ht="15" customHeight="1">
      <c r="A27" s="58" t="s">
        <v>88</v>
      </c>
      <c r="B27" s="58">
        <v>903</v>
      </c>
      <c r="C27" s="58"/>
      <c r="D27" s="63" t="s">
        <v>18</v>
      </c>
      <c r="E27" s="64">
        <v>8</v>
      </c>
      <c r="F27" s="64">
        <v>5</v>
      </c>
      <c r="G27" s="64">
        <v>7</v>
      </c>
      <c r="H27" s="64">
        <v>7</v>
      </c>
      <c r="I27" s="64" t="s">
        <v>18</v>
      </c>
      <c r="J27" s="64" t="s">
        <v>16</v>
      </c>
      <c r="K27" s="64" t="s">
        <v>41</v>
      </c>
      <c r="L27" s="65">
        <v>8</v>
      </c>
      <c r="M27" s="65"/>
      <c r="N27" s="64"/>
      <c r="O27" s="58" t="s">
        <v>20</v>
      </c>
      <c r="P27" s="58"/>
      <c r="Q27" s="58"/>
      <c r="R27" s="58"/>
      <c r="S27" s="70"/>
      <c r="T27" s="70"/>
      <c r="U27" s="58" t="s">
        <v>18</v>
      </c>
      <c r="V27" s="58"/>
      <c r="W27" s="67">
        <v>2</v>
      </c>
      <c r="X27" s="67">
        <v>2</v>
      </c>
      <c r="Y27" s="67">
        <v>0</v>
      </c>
      <c r="Z27" s="67"/>
      <c r="AA27" s="185" t="s">
        <v>52</v>
      </c>
      <c r="AB27" s="58" t="s">
        <v>333</v>
      </c>
      <c r="AC27" s="60">
        <f t="shared" si="0"/>
        <v>0.5</v>
      </c>
      <c r="AD27" s="60">
        <f t="shared" si="1"/>
        <v>3.5</v>
      </c>
      <c r="AE27" s="61">
        <f t="shared" si="2"/>
        <v>4</v>
      </c>
      <c r="AF27" s="61">
        <f>INDEX($BB$26:BG$44,MATCH(AE27,$BA$26:$BA$44,-1),MATCH(D27,$BB$25:$BG$25))</f>
        <v>0</v>
      </c>
      <c r="AG27" s="93">
        <f t="shared" si="3"/>
        <v>4</v>
      </c>
      <c r="AH27" s="61">
        <v>1</v>
      </c>
      <c r="AI27" s="61">
        <v>1</v>
      </c>
      <c r="AJ27" s="61">
        <v>1.2</v>
      </c>
      <c r="AK27" s="61">
        <v>1</v>
      </c>
      <c r="AL27" s="61">
        <v>1</v>
      </c>
      <c r="AM27" s="61">
        <v>1</v>
      </c>
      <c r="AN27" s="68">
        <f t="shared" si="4"/>
        <v>2748</v>
      </c>
      <c r="AO27" s="69">
        <f t="shared" si="5"/>
        <v>54960000000</v>
      </c>
      <c r="AP27" s="69">
        <f t="shared" si="6"/>
        <v>150</v>
      </c>
      <c r="AQ27" s="69">
        <f t="shared" si="7"/>
        <v>300</v>
      </c>
      <c r="AR27" s="62"/>
      <c r="AT27" s="47">
        <v>3</v>
      </c>
      <c r="AU27" s="47">
        <v>3</v>
      </c>
      <c r="AV27" s="47">
        <v>0</v>
      </c>
      <c r="AW27" s="96">
        <v>220</v>
      </c>
      <c r="AX27" s="47">
        <v>3</v>
      </c>
      <c r="AY27" s="47">
        <v>1.5</v>
      </c>
      <c r="BA27" s="98">
        <v>7.5</v>
      </c>
      <c r="BB27" s="60">
        <v>0</v>
      </c>
      <c r="BC27" s="60">
        <v>-1</v>
      </c>
      <c r="BD27" s="60">
        <v>-1.5</v>
      </c>
      <c r="BE27" s="60">
        <v>-2</v>
      </c>
      <c r="BF27" s="89">
        <v>-2.5</v>
      </c>
      <c r="BG27" s="60">
        <v>-5</v>
      </c>
      <c r="BH27" s="94"/>
      <c r="BK27" s="95">
        <v>4</v>
      </c>
      <c r="BL27" s="62">
        <v>0</v>
      </c>
      <c r="BM27" s="62">
        <v>0</v>
      </c>
      <c r="BN27" s="62">
        <v>0</v>
      </c>
      <c r="BO27" s="62">
        <v>0</v>
      </c>
      <c r="BP27" s="62">
        <v>1</v>
      </c>
      <c r="BQ27" s="62">
        <v>10</v>
      </c>
      <c r="BR27" s="62">
        <v>100</v>
      </c>
      <c r="BS27" s="62">
        <v>1000</v>
      </c>
      <c r="BT27" s="62">
        <v>2000</v>
      </c>
      <c r="BU27" s="62">
        <v>20000</v>
      </c>
      <c r="BV27" s="62">
        <v>200000</v>
      </c>
      <c r="BW27" s="62"/>
    </row>
    <row r="28" spans="1:75" ht="15" customHeight="1">
      <c r="A28" s="58" t="s">
        <v>42</v>
      </c>
      <c r="B28" s="58">
        <v>311</v>
      </c>
      <c r="C28" s="58"/>
      <c r="D28" s="63" t="s">
        <v>14</v>
      </c>
      <c r="E28" s="64">
        <v>7</v>
      </c>
      <c r="F28" s="64">
        <v>5</v>
      </c>
      <c r="G28" s="64">
        <v>5</v>
      </c>
      <c r="H28" s="64">
        <v>6</v>
      </c>
      <c r="I28" s="64">
        <v>9</v>
      </c>
      <c r="J28" s="64">
        <v>5</v>
      </c>
      <c r="K28" s="64" t="s">
        <v>41</v>
      </c>
      <c r="L28" s="65">
        <v>3</v>
      </c>
      <c r="M28" s="65"/>
      <c r="N28" s="64"/>
      <c r="O28" s="58" t="s">
        <v>20</v>
      </c>
      <c r="P28" s="58" t="s">
        <v>25</v>
      </c>
      <c r="Q28" s="58"/>
      <c r="R28" s="58"/>
      <c r="S28" s="70"/>
      <c r="T28" s="70"/>
      <c r="U28" s="58" t="s">
        <v>18</v>
      </c>
      <c r="V28" s="58"/>
      <c r="W28" s="67">
        <v>3</v>
      </c>
      <c r="X28" s="67">
        <v>0</v>
      </c>
      <c r="Y28" s="67">
        <v>4</v>
      </c>
      <c r="Z28" s="67"/>
      <c r="AA28" s="185" t="s">
        <v>27</v>
      </c>
      <c r="AB28" s="58" t="s">
        <v>340</v>
      </c>
      <c r="AC28" s="60">
        <f t="shared" si="0"/>
        <v>0</v>
      </c>
      <c r="AD28" s="60">
        <f t="shared" si="1"/>
        <v>3</v>
      </c>
      <c r="AE28" s="61">
        <f t="shared" si="2"/>
        <v>3</v>
      </c>
      <c r="AF28" s="61">
        <f>INDEX($BB$26:BG$44,MATCH(AE28,$BA$26:$BA$44,-1),MATCH(D28,$BB$25:$BG$25))</f>
        <v>0</v>
      </c>
      <c r="AG28" s="93">
        <f t="shared" si="3"/>
        <v>3</v>
      </c>
      <c r="AH28" s="61">
        <v>1</v>
      </c>
      <c r="AI28" s="61">
        <v>1</v>
      </c>
      <c r="AJ28" s="61">
        <v>1.2</v>
      </c>
      <c r="AK28" s="61">
        <v>1</v>
      </c>
      <c r="AL28" s="61">
        <v>1</v>
      </c>
      <c r="AM28" s="61">
        <v>0.8</v>
      </c>
      <c r="AN28" s="68">
        <f t="shared" si="4"/>
        <v>211.20000000000002</v>
      </c>
      <c r="AO28" s="69">
        <f t="shared" si="5"/>
        <v>633600000</v>
      </c>
      <c r="AP28" s="69">
        <f t="shared" si="6"/>
        <v>100</v>
      </c>
      <c r="AQ28" s="69">
        <f t="shared" si="7"/>
        <v>300</v>
      </c>
      <c r="AR28" s="62"/>
      <c r="AT28" s="47">
        <v>4</v>
      </c>
      <c r="AU28" s="47">
        <v>4</v>
      </c>
      <c r="AV28" s="47">
        <v>0</v>
      </c>
      <c r="AW28" s="96">
        <v>350</v>
      </c>
      <c r="AX28" s="47">
        <v>4</v>
      </c>
      <c r="AY28" s="47">
        <v>2</v>
      </c>
      <c r="BA28" s="98">
        <v>7</v>
      </c>
      <c r="BB28" s="60">
        <v>0</v>
      </c>
      <c r="BC28" s="60">
        <v>-1</v>
      </c>
      <c r="BD28" s="60">
        <v>-1.5</v>
      </c>
      <c r="BE28" s="60">
        <v>-2</v>
      </c>
      <c r="BF28" s="89">
        <v>-2.5</v>
      </c>
      <c r="BG28" s="60">
        <v>-5</v>
      </c>
      <c r="BH28" s="94"/>
      <c r="BK28" s="95">
        <v>5</v>
      </c>
      <c r="BL28" s="62">
        <v>0</v>
      </c>
      <c r="BM28" s="62">
        <v>0</v>
      </c>
      <c r="BN28" s="62">
        <v>0</v>
      </c>
      <c r="BO28" s="62">
        <v>1</v>
      </c>
      <c r="BP28" s="62">
        <v>2</v>
      </c>
      <c r="BQ28" s="62">
        <v>3</v>
      </c>
      <c r="BR28" s="62">
        <v>30</v>
      </c>
      <c r="BS28" s="62">
        <v>300</v>
      </c>
      <c r="BT28" s="62">
        <v>3000</v>
      </c>
      <c r="BU28" s="62">
        <v>30000</v>
      </c>
      <c r="BV28" s="62">
        <v>300000</v>
      </c>
      <c r="BW28" s="62"/>
    </row>
    <row r="29" spans="1:75" ht="15" customHeight="1">
      <c r="A29" s="78" t="s">
        <v>68</v>
      </c>
      <c r="B29" s="78">
        <v>401</v>
      </c>
      <c r="C29" s="78"/>
      <c r="D29" s="79" t="s">
        <v>16</v>
      </c>
      <c r="E29" s="80">
        <v>5</v>
      </c>
      <c r="F29" s="80">
        <v>5</v>
      </c>
      <c r="G29" s="80">
        <v>3</v>
      </c>
      <c r="H29" s="80">
        <v>6</v>
      </c>
      <c r="I29" s="80">
        <v>8</v>
      </c>
      <c r="J29" s="80">
        <v>3</v>
      </c>
      <c r="K29" s="80" t="s">
        <v>41</v>
      </c>
      <c r="L29" s="81">
        <v>4</v>
      </c>
      <c r="M29" s="81"/>
      <c r="N29" s="80"/>
      <c r="O29" s="78" t="s">
        <v>25</v>
      </c>
      <c r="P29" s="78" t="s">
        <v>6</v>
      </c>
      <c r="Q29" s="78"/>
      <c r="R29" s="78"/>
      <c r="S29" s="83"/>
      <c r="T29" s="83"/>
      <c r="U29" s="78" t="s">
        <v>18</v>
      </c>
      <c r="V29" s="78"/>
      <c r="W29" s="56">
        <v>2</v>
      </c>
      <c r="X29" s="56">
        <v>2</v>
      </c>
      <c r="Y29" s="56">
        <v>0</v>
      </c>
      <c r="Z29" s="56"/>
      <c r="AA29" s="186" t="s">
        <v>52</v>
      </c>
      <c r="AB29" s="78" t="s">
        <v>332</v>
      </c>
      <c r="AC29" s="60">
        <f t="shared" si="0"/>
        <v>0</v>
      </c>
      <c r="AD29" s="60">
        <f t="shared" si="1"/>
        <v>3</v>
      </c>
      <c r="AE29" s="61">
        <f t="shared" si="2"/>
        <v>3</v>
      </c>
      <c r="AF29" s="61">
        <f>INDEX($BB$26:BG$44,MATCH(AE29,$BA$26:$BA$44,-1),MATCH(D29,$BB$25:$BG$25))</f>
        <v>0</v>
      </c>
      <c r="AG29" s="93">
        <f t="shared" si="3"/>
        <v>3</v>
      </c>
      <c r="AH29" s="61">
        <v>1</v>
      </c>
      <c r="AI29" s="61">
        <v>1</v>
      </c>
      <c r="AJ29" s="61">
        <v>1</v>
      </c>
      <c r="AK29" s="61">
        <v>0.8</v>
      </c>
      <c r="AL29" s="61">
        <v>1</v>
      </c>
      <c r="AM29" s="61">
        <v>0.8</v>
      </c>
      <c r="AN29" s="84">
        <f t="shared" si="4"/>
        <v>224</v>
      </c>
      <c r="AO29" s="85">
        <f t="shared" si="5"/>
        <v>448000000</v>
      </c>
      <c r="AP29" s="85">
        <f t="shared" si="6"/>
        <v>100</v>
      </c>
      <c r="AQ29" s="85">
        <f t="shared" si="7"/>
        <v>200</v>
      </c>
      <c r="AR29" s="62"/>
      <c r="AT29" s="47">
        <v>5</v>
      </c>
      <c r="AU29" s="47">
        <v>5</v>
      </c>
      <c r="AV29" s="47">
        <v>0</v>
      </c>
      <c r="AW29" s="96">
        <v>560</v>
      </c>
      <c r="AX29" s="47">
        <v>5</v>
      </c>
      <c r="AY29" s="47">
        <v>2.5</v>
      </c>
      <c r="BA29" s="98">
        <v>6.5</v>
      </c>
      <c r="BB29" s="60">
        <v>0</v>
      </c>
      <c r="BC29" s="60">
        <v>-0.5</v>
      </c>
      <c r="BD29" s="60">
        <v>-1</v>
      </c>
      <c r="BE29" s="60">
        <v>-1.5</v>
      </c>
      <c r="BF29" s="89">
        <v>-2</v>
      </c>
      <c r="BG29" s="60">
        <v>-4.5</v>
      </c>
      <c r="BH29" s="94"/>
      <c r="BK29" s="95">
        <v>6</v>
      </c>
      <c r="BL29" s="62">
        <v>0</v>
      </c>
      <c r="BM29" s="62">
        <v>0</v>
      </c>
      <c r="BN29" s="62">
        <v>0</v>
      </c>
      <c r="BO29" s="62">
        <v>1</v>
      </c>
      <c r="BP29" s="62">
        <v>2</v>
      </c>
      <c r="BQ29" s="62">
        <v>3</v>
      </c>
      <c r="BR29" s="62">
        <v>30</v>
      </c>
      <c r="BS29" s="62">
        <v>300</v>
      </c>
      <c r="BT29" s="62">
        <v>3000</v>
      </c>
      <c r="BU29" s="62">
        <v>30000</v>
      </c>
      <c r="BV29" s="62">
        <v>300000</v>
      </c>
      <c r="BW29" s="62"/>
    </row>
    <row r="30" spans="1:75" ht="15" customHeight="1">
      <c r="A30" s="58" t="s">
        <v>176</v>
      </c>
      <c r="B30" s="58">
        <v>3107</v>
      </c>
      <c r="C30" s="58"/>
      <c r="D30" s="63" t="s">
        <v>14</v>
      </c>
      <c r="E30" s="64">
        <v>8</v>
      </c>
      <c r="F30" s="64">
        <v>8</v>
      </c>
      <c r="G30" s="64">
        <v>6</v>
      </c>
      <c r="H30" s="64">
        <v>7</v>
      </c>
      <c r="I30" s="64" t="s">
        <v>16</v>
      </c>
      <c r="J30" s="64">
        <v>9</v>
      </c>
      <c r="K30" s="64" t="s">
        <v>41</v>
      </c>
      <c r="L30" s="65">
        <v>8</v>
      </c>
      <c r="M30" s="65"/>
      <c r="N30" s="64"/>
      <c r="O30" s="58" t="s">
        <v>20</v>
      </c>
      <c r="P30" s="58"/>
      <c r="Q30" s="58"/>
      <c r="R30" s="58"/>
      <c r="S30" s="70"/>
      <c r="T30" s="70"/>
      <c r="U30" s="58" t="s">
        <v>18</v>
      </c>
      <c r="V30" s="58"/>
      <c r="W30" s="67">
        <v>1</v>
      </c>
      <c r="X30" s="67">
        <v>0</v>
      </c>
      <c r="Y30" s="67">
        <v>4</v>
      </c>
      <c r="Z30" s="67"/>
      <c r="AA30" s="185" t="s">
        <v>27</v>
      </c>
      <c r="AB30" s="58" t="s">
        <v>335</v>
      </c>
      <c r="AC30" s="60">
        <f t="shared" si="0"/>
        <v>0.5</v>
      </c>
      <c r="AD30" s="60">
        <f t="shared" si="1"/>
        <v>3.5</v>
      </c>
      <c r="AE30" s="61">
        <f t="shared" si="2"/>
        <v>4</v>
      </c>
      <c r="AF30" s="61">
        <f>INDEX($BB$26:BG$44,MATCH(AE30,$BA$26:$BA$44,-1),MATCH(D30,$BB$25:$BG$25))</f>
        <v>0</v>
      </c>
      <c r="AG30" s="93">
        <f t="shared" si="3"/>
        <v>4</v>
      </c>
      <c r="AH30" s="61">
        <v>1</v>
      </c>
      <c r="AI30" s="61">
        <v>1</v>
      </c>
      <c r="AJ30" s="61">
        <v>1.2</v>
      </c>
      <c r="AK30" s="61">
        <v>1</v>
      </c>
      <c r="AL30" s="61">
        <v>1</v>
      </c>
      <c r="AM30" s="61">
        <v>1</v>
      </c>
      <c r="AN30" s="68">
        <f t="shared" si="4"/>
        <v>2748</v>
      </c>
      <c r="AO30" s="69">
        <f t="shared" si="5"/>
        <v>27480000000</v>
      </c>
      <c r="AP30" s="69">
        <f t="shared" si="6"/>
        <v>150</v>
      </c>
      <c r="AQ30" s="69">
        <f t="shared" si="7"/>
        <v>150</v>
      </c>
      <c r="AR30" s="62"/>
      <c r="AT30" s="47">
        <v>6</v>
      </c>
      <c r="AU30" s="47">
        <v>6</v>
      </c>
      <c r="AV30" s="47">
        <v>0.5</v>
      </c>
      <c r="AW30" s="96">
        <v>895</v>
      </c>
      <c r="AX30" s="47">
        <v>6</v>
      </c>
      <c r="AY30" s="47">
        <v>3</v>
      </c>
      <c r="BA30" s="98">
        <v>6</v>
      </c>
      <c r="BB30" s="60">
        <v>0</v>
      </c>
      <c r="BC30" s="60">
        <v>-0.5</v>
      </c>
      <c r="BD30" s="60">
        <v>-1</v>
      </c>
      <c r="BE30" s="60">
        <v>-1.5</v>
      </c>
      <c r="BF30" s="89">
        <v>-2</v>
      </c>
      <c r="BG30" s="60">
        <v>-4.5</v>
      </c>
      <c r="BH30" s="94"/>
      <c r="BK30" s="95">
        <v>7</v>
      </c>
      <c r="BL30" s="62">
        <v>0</v>
      </c>
      <c r="BM30" s="62">
        <v>0</v>
      </c>
      <c r="BN30" s="62">
        <v>0</v>
      </c>
      <c r="BO30" s="62">
        <v>0</v>
      </c>
      <c r="BP30" s="62">
        <v>1</v>
      </c>
      <c r="BQ30" s="62">
        <v>2</v>
      </c>
      <c r="BR30" s="62">
        <v>20</v>
      </c>
      <c r="BS30" s="62">
        <v>200</v>
      </c>
      <c r="BT30" s="62">
        <v>2000</v>
      </c>
      <c r="BU30" s="62">
        <v>20000</v>
      </c>
      <c r="BV30" s="62">
        <v>200000</v>
      </c>
      <c r="BW30" s="62"/>
    </row>
    <row r="31" spans="1:75" ht="15" customHeight="1">
      <c r="A31" s="11" t="s">
        <v>148</v>
      </c>
      <c r="B31" s="11">
        <v>2602</v>
      </c>
      <c r="D31" s="49" t="s">
        <v>18</v>
      </c>
      <c r="E31" s="47">
        <v>6</v>
      </c>
      <c r="F31" s="47">
        <v>9</v>
      </c>
      <c r="G31" s="47" t="s">
        <v>15</v>
      </c>
      <c r="H31" s="47">
        <v>7</v>
      </c>
      <c r="I31" s="47">
        <v>9</v>
      </c>
      <c r="J31" s="47">
        <v>6</v>
      </c>
      <c r="K31" s="47" t="s">
        <v>41</v>
      </c>
      <c r="L31" s="48" t="s">
        <v>15</v>
      </c>
      <c r="M31" s="48"/>
      <c r="N31" s="47" t="s">
        <v>19</v>
      </c>
      <c r="O31" s="11" t="s">
        <v>30</v>
      </c>
      <c r="S31" s="59"/>
      <c r="T31" s="59"/>
      <c r="U31" s="11" t="s">
        <v>18</v>
      </c>
      <c r="W31" s="45">
        <v>1</v>
      </c>
      <c r="X31" s="45">
        <v>2</v>
      </c>
      <c r="Y31" s="45">
        <v>0</v>
      </c>
      <c r="Z31" s="45"/>
      <c r="AA31" s="184" t="s">
        <v>27</v>
      </c>
      <c r="AB31" s="11" t="s">
        <v>335</v>
      </c>
      <c r="AC31" s="60">
        <f t="shared" si="0"/>
        <v>1</v>
      </c>
      <c r="AD31" s="60">
        <f t="shared" si="1"/>
        <v>3.5</v>
      </c>
      <c r="AE31" s="61">
        <f t="shared" si="2"/>
        <v>4.5</v>
      </c>
      <c r="AF31" s="61">
        <f>INDEX($BB$26:BG$44,MATCH(AE31,$BA$26:$BA$44,-1),MATCH(D31,$BB$25:$BG$25))</f>
        <v>0</v>
      </c>
      <c r="AG31" s="93">
        <f t="shared" si="3"/>
        <v>4.5</v>
      </c>
      <c r="AH31" s="61">
        <v>1</v>
      </c>
      <c r="AI31" s="61">
        <v>1</v>
      </c>
      <c r="AJ31" s="61">
        <v>1</v>
      </c>
      <c r="AK31" s="61">
        <v>1</v>
      </c>
      <c r="AL31" s="61">
        <v>1</v>
      </c>
      <c r="AM31" s="61">
        <v>1</v>
      </c>
      <c r="AN31" s="61">
        <f t="shared" si="4"/>
        <v>5860</v>
      </c>
      <c r="AO31" s="62">
        <f t="shared" si="5"/>
        <v>58600000000</v>
      </c>
      <c r="AP31" s="62">
        <f t="shared" si="6"/>
        <v>100</v>
      </c>
      <c r="AQ31" s="62">
        <f t="shared" si="7"/>
        <v>100</v>
      </c>
      <c r="AR31" s="62"/>
      <c r="AT31" s="47">
        <v>7</v>
      </c>
      <c r="AU31" s="47">
        <v>7</v>
      </c>
      <c r="AV31" s="47">
        <v>0.5</v>
      </c>
      <c r="AW31" s="96">
        <v>1430</v>
      </c>
      <c r="AX31" s="47">
        <v>7</v>
      </c>
      <c r="AY31" s="47">
        <v>3.5</v>
      </c>
      <c r="BA31" s="98">
        <v>5.5</v>
      </c>
      <c r="BB31" s="60">
        <v>0</v>
      </c>
      <c r="BC31" s="60">
        <v>0</v>
      </c>
      <c r="BD31" s="60">
        <v>-0.5</v>
      </c>
      <c r="BE31" s="60">
        <v>-1</v>
      </c>
      <c r="BF31" s="89">
        <v>-1.5</v>
      </c>
      <c r="BG31" s="60">
        <v>-4</v>
      </c>
      <c r="BH31" s="94"/>
      <c r="BK31" s="95">
        <v>8</v>
      </c>
      <c r="BL31" s="62">
        <v>0</v>
      </c>
      <c r="BM31" s="62">
        <v>0</v>
      </c>
      <c r="BN31" s="62">
        <v>0</v>
      </c>
      <c r="BO31" s="62">
        <v>0</v>
      </c>
      <c r="BP31" s="62">
        <v>0</v>
      </c>
      <c r="BQ31" s="62">
        <v>1</v>
      </c>
      <c r="BR31" s="62">
        <v>15</v>
      </c>
      <c r="BS31" s="62">
        <v>150</v>
      </c>
      <c r="BT31" s="62">
        <v>1500</v>
      </c>
      <c r="BU31" s="62">
        <v>15000</v>
      </c>
      <c r="BV31" s="62">
        <v>150000</v>
      </c>
      <c r="BW31" s="62"/>
    </row>
    <row r="32" spans="1:75" ht="15" customHeight="1">
      <c r="A32" s="58" t="s">
        <v>255</v>
      </c>
      <c r="B32" s="58">
        <v>1821</v>
      </c>
      <c r="C32" s="58"/>
      <c r="D32" s="63" t="s">
        <v>17</v>
      </c>
      <c r="E32" s="64">
        <v>6</v>
      </c>
      <c r="F32" s="64">
        <v>6</v>
      </c>
      <c r="G32" s="64">
        <v>5</v>
      </c>
      <c r="H32" s="64">
        <v>5</v>
      </c>
      <c r="I32" s="64">
        <v>3</v>
      </c>
      <c r="J32" s="64">
        <v>1</v>
      </c>
      <c r="K32" s="64" t="s">
        <v>41</v>
      </c>
      <c r="L32" s="65">
        <v>4</v>
      </c>
      <c r="M32" s="65"/>
      <c r="N32" s="64"/>
      <c r="O32" s="58" t="s">
        <v>20</v>
      </c>
      <c r="P32" s="58" t="s">
        <v>25</v>
      </c>
      <c r="Q32" s="58"/>
      <c r="R32" s="58"/>
      <c r="S32" s="70"/>
      <c r="T32" s="70"/>
      <c r="U32" s="58"/>
      <c r="V32" s="58"/>
      <c r="W32" s="67">
        <v>6</v>
      </c>
      <c r="X32" s="67">
        <v>0</v>
      </c>
      <c r="Y32" s="67">
        <v>3</v>
      </c>
      <c r="Z32" s="67"/>
      <c r="AA32" s="185" t="s">
        <v>55</v>
      </c>
      <c r="AB32" s="58" t="s">
        <v>346</v>
      </c>
      <c r="AC32" s="60">
        <f t="shared" si="0"/>
        <v>0</v>
      </c>
      <c r="AD32" s="60">
        <f t="shared" si="1"/>
        <v>2.5</v>
      </c>
      <c r="AE32" s="61">
        <f t="shared" si="2"/>
        <v>2.5</v>
      </c>
      <c r="AF32" s="61">
        <f>INDEX($BB$26:BG$44,MATCH(AE32,$BA$26:$BA$44,-1),MATCH(D32,$BB$25:$BG$25))</f>
        <v>0</v>
      </c>
      <c r="AG32" s="93">
        <f t="shared" si="3"/>
        <v>2.5</v>
      </c>
      <c r="AH32" s="61">
        <v>1</v>
      </c>
      <c r="AI32" s="61">
        <v>1</v>
      </c>
      <c r="AJ32" s="61">
        <v>1.2</v>
      </c>
      <c r="AK32" s="61">
        <v>1</v>
      </c>
      <c r="AL32" s="61">
        <v>1</v>
      </c>
      <c r="AM32" s="61">
        <v>0.8</v>
      </c>
      <c r="AN32" s="68">
        <f t="shared" si="4"/>
        <v>336</v>
      </c>
      <c r="AO32" s="69">
        <f t="shared" si="5"/>
        <v>201600000</v>
      </c>
      <c r="AP32" s="69">
        <f t="shared" si="6"/>
        <v>10</v>
      </c>
      <c r="AQ32" s="69">
        <f t="shared" si="7"/>
        <v>60</v>
      </c>
      <c r="AR32" s="62"/>
      <c r="AT32" s="47">
        <v>8</v>
      </c>
      <c r="AU32" s="47">
        <v>8</v>
      </c>
      <c r="AV32" s="47">
        <v>0.5</v>
      </c>
      <c r="AW32" s="96">
        <v>2290</v>
      </c>
      <c r="AX32" s="47">
        <v>8</v>
      </c>
      <c r="AY32" s="47">
        <v>4</v>
      </c>
      <c r="BA32" s="98">
        <v>5</v>
      </c>
      <c r="BB32" s="60">
        <v>0</v>
      </c>
      <c r="BC32" s="60">
        <v>0</v>
      </c>
      <c r="BD32" s="60">
        <v>-0.5</v>
      </c>
      <c r="BE32" s="60">
        <v>-1</v>
      </c>
      <c r="BF32" s="89">
        <v>-1.5</v>
      </c>
      <c r="BG32" s="60">
        <v>-4</v>
      </c>
      <c r="BH32" s="94"/>
      <c r="BK32" s="95">
        <v>9</v>
      </c>
      <c r="BL32" s="62">
        <v>0</v>
      </c>
      <c r="BM32" s="62">
        <v>0</v>
      </c>
      <c r="BN32" s="62">
        <v>0</v>
      </c>
      <c r="BO32" s="62">
        <v>0</v>
      </c>
      <c r="BP32" s="62">
        <v>0</v>
      </c>
      <c r="BQ32" s="62">
        <v>1</v>
      </c>
      <c r="BR32" s="62">
        <v>12</v>
      </c>
      <c r="BS32" s="62">
        <v>120</v>
      </c>
      <c r="BT32" s="62">
        <v>1200</v>
      </c>
      <c r="BU32" s="62">
        <v>12000</v>
      </c>
      <c r="BV32" s="62">
        <v>120000</v>
      </c>
      <c r="BW32" s="62"/>
    </row>
    <row r="33" spans="1:75" ht="15" customHeight="1">
      <c r="A33" s="58" t="s">
        <v>122</v>
      </c>
      <c r="B33" s="58">
        <v>1904</v>
      </c>
      <c r="C33" s="58"/>
      <c r="D33" s="63" t="s">
        <v>18</v>
      </c>
      <c r="E33" s="64">
        <v>2</v>
      </c>
      <c r="F33" s="64">
        <v>6</v>
      </c>
      <c r="G33" s="64">
        <v>5</v>
      </c>
      <c r="H33" s="64">
        <v>6</v>
      </c>
      <c r="I33" s="64">
        <v>6</v>
      </c>
      <c r="J33" s="64">
        <v>9</v>
      </c>
      <c r="K33" s="64" t="s">
        <v>41</v>
      </c>
      <c r="L33" s="65" t="s">
        <v>15</v>
      </c>
      <c r="M33" s="65"/>
      <c r="N33" s="64" t="s">
        <v>19</v>
      </c>
      <c r="O33" s="58" t="s">
        <v>20</v>
      </c>
      <c r="P33" s="58" t="s">
        <v>25</v>
      </c>
      <c r="Q33" s="58" t="s">
        <v>28</v>
      </c>
      <c r="R33" s="58"/>
      <c r="S33" s="70"/>
      <c r="T33" s="70"/>
      <c r="U33" s="58" t="s">
        <v>18</v>
      </c>
      <c r="V33" s="58"/>
      <c r="W33" s="67">
        <v>5</v>
      </c>
      <c r="X33" s="67">
        <v>0</v>
      </c>
      <c r="Y33" s="67">
        <v>3</v>
      </c>
      <c r="Z33" s="67"/>
      <c r="AA33" s="185" t="s">
        <v>53</v>
      </c>
      <c r="AB33" s="58" t="s">
        <v>334</v>
      </c>
      <c r="AC33" s="60">
        <f t="shared" si="0"/>
        <v>1</v>
      </c>
      <c r="AD33" s="60">
        <f t="shared" si="1"/>
        <v>3</v>
      </c>
      <c r="AE33" s="61">
        <f t="shared" si="2"/>
        <v>4</v>
      </c>
      <c r="AF33" s="61">
        <f>INDEX($BB$26:BG$44,MATCH(AE33,$BA$26:$BA$44,-1),MATCH(D33,$BB$25:$BG$25))</f>
        <v>0</v>
      </c>
      <c r="AG33" s="93">
        <f t="shared" si="3"/>
        <v>4</v>
      </c>
      <c r="AH33" s="61">
        <v>1.6</v>
      </c>
      <c r="AI33" s="61">
        <v>1</v>
      </c>
      <c r="AJ33" s="61">
        <v>1.2</v>
      </c>
      <c r="AK33" s="61">
        <v>1</v>
      </c>
      <c r="AL33" s="61">
        <v>1</v>
      </c>
      <c r="AM33" s="61">
        <v>0.8</v>
      </c>
      <c r="AN33" s="68">
        <f t="shared" si="4"/>
        <v>9000.9599999999991</v>
      </c>
      <c r="AO33" s="69">
        <f t="shared" si="5"/>
        <v>45004799999.999992</v>
      </c>
      <c r="AP33" s="69">
        <f t="shared" si="6"/>
        <v>10</v>
      </c>
      <c r="AQ33" s="69">
        <f t="shared" si="7"/>
        <v>50</v>
      </c>
      <c r="AR33" s="62"/>
      <c r="AS33" s="99"/>
      <c r="AT33" s="47">
        <v>9</v>
      </c>
      <c r="AU33" s="47">
        <v>9</v>
      </c>
      <c r="AV33" s="47">
        <v>1</v>
      </c>
      <c r="AW33" s="96">
        <v>3660</v>
      </c>
      <c r="AX33" s="47">
        <v>9</v>
      </c>
      <c r="AY33" s="47">
        <v>4.5</v>
      </c>
      <c r="BA33" s="98">
        <v>4.5</v>
      </c>
      <c r="BB33" s="60">
        <v>0.5</v>
      </c>
      <c r="BC33" s="60">
        <v>0</v>
      </c>
      <c r="BD33" s="60">
        <v>0</v>
      </c>
      <c r="BE33" s="60">
        <v>-0.5</v>
      </c>
      <c r="BF33" s="89">
        <v>-1</v>
      </c>
      <c r="BG33" s="60">
        <v>-3.5</v>
      </c>
      <c r="BH33" s="94"/>
      <c r="BK33" s="95" t="s">
        <v>15</v>
      </c>
      <c r="BL33" s="62">
        <v>0</v>
      </c>
      <c r="BM33" s="62">
        <v>0</v>
      </c>
      <c r="BN33" s="62">
        <v>0</v>
      </c>
      <c r="BO33" s="62">
        <v>0</v>
      </c>
      <c r="BP33" s="62">
        <v>0</v>
      </c>
      <c r="BQ33" s="62">
        <v>1</v>
      </c>
      <c r="BR33" s="62">
        <v>10</v>
      </c>
      <c r="BS33" s="62">
        <v>100</v>
      </c>
      <c r="BT33" s="62">
        <v>1000</v>
      </c>
      <c r="BU33" s="62">
        <v>10000</v>
      </c>
      <c r="BV33" s="62">
        <v>100000</v>
      </c>
      <c r="BW33" s="62"/>
    </row>
    <row r="34" spans="1:75" ht="15" customHeight="1">
      <c r="A34" s="58" t="s">
        <v>270</v>
      </c>
      <c r="B34" s="58">
        <v>2037</v>
      </c>
      <c r="C34" s="58"/>
      <c r="D34" s="63" t="s">
        <v>17</v>
      </c>
      <c r="E34" s="64">
        <v>6</v>
      </c>
      <c r="F34" s="64">
        <v>5</v>
      </c>
      <c r="G34" s="64">
        <v>6</v>
      </c>
      <c r="H34" s="64">
        <v>5</v>
      </c>
      <c r="I34" s="64">
        <v>4</v>
      </c>
      <c r="J34" s="64">
        <v>3</v>
      </c>
      <c r="K34" s="64" t="s">
        <v>41</v>
      </c>
      <c r="L34" s="65">
        <v>4</v>
      </c>
      <c r="M34" s="65"/>
      <c r="N34" s="64"/>
      <c r="O34" s="58" t="s">
        <v>20</v>
      </c>
      <c r="P34" s="58" t="s">
        <v>25</v>
      </c>
      <c r="Q34" s="58"/>
      <c r="R34" s="58"/>
      <c r="S34" s="70"/>
      <c r="T34" s="70"/>
      <c r="U34" s="58"/>
      <c r="V34" s="58"/>
      <c r="W34" s="67">
        <v>5</v>
      </c>
      <c r="X34" s="67">
        <v>1</v>
      </c>
      <c r="Y34" s="67">
        <v>3</v>
      </c>
      <c r="Z34" s="67"/>
      <c r="AA34" s="185" t="s">
        <v>243</v>
      </c>
      <c r="AB34" s="58" t="s">
        <v>350</v>
      </c>
      <c r="AC34" s="60">
        <f t="shared" si="0"/>
        <v>0</v>
      </c>
      <c r="AD34" s="60">
        <f t="shared" si="1"/>
        <v>2.5</v>
      </c>
      <c r="AE34" s="61">
        <f t="shared" si="2"/>
        <v>2.5</v>
      </c>
      <c r="AF34" s="61">
        <f>INDEX($BB$26:BG$44,MATCH(AE34,$BA$26:$BA$44,-1),MATCH(D34,$BB$25:$BG$25))</f>
        <v>0</v>
      </c>
      <c r="AG34" s="93">
        <f t="shared" si="3"/>
        <v>2.5</v>
      </c>
      <c r="AH34" s="61">
        <v>1</v>
      </c>
      <c r="AI34" s="61">
        <v>1</v>
      </c>
      <c r="AJ34" s="61">
        <v>1.2</v>
      </c>
      <c r="AK34" s="61">
        <v>1</v>
      </c>
      <c r="AL34" s="61">
        <v>1</v>
      </c>
      <c r="AM34" s="61">
        <v>0.8</v>
      </c>
      <c r="AN34" s="68">
        <f t="shared" si="4"/>
        <v>336</v>
      </c>
      <c r="AO34" s="69">
        <f t="shared" si="5"/>
        <v>168000000</v>
      </c>
      <c r="AP34" s="69">
        <f t="shared" si="6"/>
        <v>10</v>
      </c>
      <c r="AQ34" s="69">
        <f t="shared" si="7"/>
        <v>50</v>
      </c>
      <c r="AR34" s="69"/>
      <c r="AS34" s="99"/>
      <c r="AT34" s="47" t="s">
        <v>15</v>
      </c>
      <c r="AU34" s="47">
        <v>10</v>
      </c>
      <c r="AV34" s="47">
        <v>1</v>
      </c>
      <c r="AW34" s="96">
        <v>5860</v>
      </c>
      <c r="AX34" s="47" t="s">
        <v>15</v>
      </c>
      <c r="AY34" s="47">
        <v>5</v>
      </c>
      <c r="BA34" s="98">
        <v>4</v>
      </c>
      <c r="BB34" s="60">
        <v>0.5</v>
      </c>
      <c r="BC34" s="60">
        <v>0</v>
      </c>
      <c r="BD34" s="60">
        <v>0</v>
      </c>
      <c r="BE34" s="60">
        <v>-0.5</v>
      </c>
      <c r="BF34" s="89">
        <v>-1</v>
      </c>
      <c r="BG34" s="60">
        <v>-3.5</v>
      </c>
      <c r="BH34" s="94"/>
      <c r="BK34" s="95" t="s">
        <v>18</v>
      </c>
      <c r="BL34" s="62">
        <v>0</v>
      </c>
      <c r="BM34" s="62">
        <v>0</v>
      </c>
      <c r="BN34" s="62">
        <v>0</v>
      </c>
      <c r="BO34" s="62">
        <v>0</v>
      </c>
      <c r="BP34" s="62">
        <v>0</v>
      </c>
      <c r="BQ34" s="62">
        <v>0</v>
      </c>
      <c r="BR34" s="62">
        <v>7</v>
      </c>
      <c r="BS34" s="62">
        <v>70</v>
      </c>
      <c r="BT34" s="62">
        <v>700</v>
      </c>
      <c r="BU34" s="62">
        <v>7000</v>
      </c>
      <c r="BV34" s="62">
        <v>70000</v>
      </c>
      <c r="BW34" s="62"/>
    </row>
    <row r="35" spans="1:75">
      <c r="A35" s="58" t="s">
        <v>214</v>
      </c>
      <c r="B35" s="58">
        <v>933</v>
      </c>
      <c r="C35" s="58"/>
      <c r="D35" s="63" t="s">
        <v>14</v>
      </c>
      <c r="E35" s="64">
        <v>8</v>
      </c>
      <c r="F35" s="64">
        <v>8</v>
      </c>
      <c r="G35" s="64">
        <v>6</v>
      </c>
      <c r="H35" s="64">
        <v>6</v>
      </c>
      <c r="I35" s="64">
        <v>7</v>
      </c>
      <c r="J35" s="64">
        <v>4</v>
      </c>
      <c r="K35" s="64" t="s">
        <v>41</v>
      </c>
      <c r="L35" s="65">
        <v>8</v>
      </c>
      <c r="M35" s="65"/>
      <c r="N35" s="64"/>
      <c r="O35" s="58" t="s">
        <v>20</v>
      </c>
      <c r="P35" s="58" t="s">
        <v>25</v>
      </c>
      <c r="Q35" s="58" t="s">
        <v>28</v>
      </c>
      <c r="R35" s="58"/>
      <c r="S35" s="70"/>
      <c r="T35" s="70"/>
      <c r="U35" s="58" t="s">
        <v>18</v>
      </c>
      <c r="V35" s="58"/>
      <c r="W35" s="67">
        <v>3</v>
      </c>
      <c r="X35" s="67">
        <v>0</v>
      </c>
      <c r="Y35" s="67">
        <v>2</v>
      </c>
      <c r="Z35" s="67"/>
      <c r="AA35" s="185" t="s">
        <v>207</v>
      </c>
      <c r="AB35" s="58" t="s">
        <v>349</v>
      </c>
      <c r="AC35" s="60">
        <f t="shared" si="0"/>
        <v>0.5</v>
      </c>
      <c r="AD35" s="60">
        <f t="shared" si="1"/>
        <v>3</v>
      </c>
      <c r="AE35" s="61">
        <f t="shared" si="2"/>
        <v>3.5</v>
      </c>
      <c r="AF35" s="61">
        <f>INDEX($BB$26:BG$44,MATCH(AE35,$BA$26:$BA$44,-1),MATCH(D35,$BB$25:$BG$25))</f>
        <v>0</v>
      </c>
      <c r="AG35" s="93">
        <f t="shared" si="3"/>
        <v>3.5</v>
      </c>
      <c r="AH35" s="61">
        <v>1.6</v>
      </c>
      <c r="AI35" s="61">
        <v>1</v>
      </c>
      <c r="AJ35" s="61">
        <v>1.2</v>
      </c>
      <c r="AK35" s="61">
        <v>1</v>
      </c>
      <c r="AL35" s="61">
        <v>1</v>
      </c>
      <c r="AM35" s="61">
        <v>0.8</v>
      </c>
      <c r="AN35" s="68">
        <f t="shared" si="4"/>
        <v>3517.4400000000005</v>
      </c>
      <c r="AO35" s="69">
        <f t="shared" si="5"/>
        <v>10552320000.000002</v>
      </c>
      <c r="AP35" s="69">
        <f t="shared" si="6"/>
        <v>15</v>
      </c>
      <c r="AQ35" s="69">
        <f t="shared" si="7"/>
        <v>45</v>
      </c>
      <c r="AR35" s="69"/>
      <c r="AS35" s="100"/>
      <c r="AT35" s="47" t="s">
        <v>18</v>
      </c>
      <c r="AU35" s="47">
        <v>11</v>
      </c>
      <c r="AV35" s="47">
        <v>1</v>
      </c>
      <c r="AW35" s="96">
        <v>9375</v>
      </c>
      <c r="AX35" s="47" t="s">
        <v>18</v>
      </c>
      <c r="AY35" s="47">
        <v>5.5</v>
      </c>
      <c r="BA35" s="98">
        <v>3.5</v>
      </c>
      <c r="BB35" s="60">
        <v>0.5</v>
      </c>
      <c r="BC35" s="60">
        <v>0.5</v>
      </c>
      <c r="BD35" s="60">
        <v>0</v>
      </c>
      <c r="BE35" s="60">
        <v>0</v>
      </c>
      <c r="BF35" s="89">
        <v>-0.5</v>
      </c>
      <c r="BG35" s="60">
        <v>-3</v>
      </c>
      <c r="BH35" s="94"/>
      <c r="BK35" s="95" t="s">
        <v>14</v>
      </c>
      <c r="BL35" s="62">
        <v>0</v>
      </c>
      <c r="BM35" s="62">
        <v>0</v>
      </c>
      <c r="BN35" s="62">
        <v>0</v>
      </c>
      <c r="BO35" s="62">
        <v>0</v>
      </c>
      <c r="BP35" s="62">
        <v>0</v>
      </c>
      <c r="BQ35" s="62">
        <v>0</v>
      </c>
      <c r="BR35" s="62">
        <v>5</v>
      </c>
      <c r="BS35" s="62">
        <v>50</v>
      </c>
      <c r="BT35" s="62">
        <v>500</v>
      </c>
      <c r="BU35" s="62">
        <v>5000</v>
      </c>
      <c r="BV35" s="62">
        <v>50000</v>
      </c>
      <c r="BW35" s="62"/>
    </row>
    <row r="36" spans="1:75">
      <c r="A36" s="11" t="s">
        <v>38</v>
      </c>
      <c r="B36" s="11">
        <v>2211</v>
      </c>
      <c r="D36" s="49" t="s">
        <v>18</v>
      </c>
      <c r="E36" s="47">
        <v>9</v>
      </c>
      <c r="F36" s="47">
        <v>9</v>
      </c>
      <c r="G36" s="47" t="s">
        <v>15</v>
      </c>
      <c r="H36" s="47">
        <v>6</v>
      </c>
      <c r="I36" s="47">
        <v>5</v>
      </c>
      <c r="J36" s="47" t="s">
        <v>14</v>
      </c>
      <c r="K36" s="47" t="s">
        <v>41</v>
      </c>
      <c r="L36" s="48" t="s">
        <v>15</v>
      </c>
      <c r="M36" s="48"/>
      <c r="N36" s="47" t="s">
        <v>19</v>
      </c>
      <c r="O36" s="11" t="s">
        <v>25</v>
      </c>
      <c r="P36" s="11" t="s">
        <v>30</v>
      </c>
      <c r="S36" s="59"/>
      <c r="T36" s="59"/>
      <c r="U36" s="11" t="s">
        <v>18</v>
      </c>
      <c r="W36" s="45">
        <v>4</v>
      </c>
      <c r="X36" s="45">
        <v>0</v>
      </c>
      <c r="Y36" s="45">
        <v>0</v>
      </c>
      <c r="Z36" s="45"/>
      <c r="AA36" s="184" t="s">
        <v>27</v>
      </c>
      <c r="AB36" s="11" t="s">
        <v>342</v>
      </c>
      <c r="AC36" s="60">
        <f t="shared" si="0"/>
        <v>1</v>
      </c>
      <c r="AD36" s="60">
        <f t="shared" si="1"/>
        <v>3</v>
      </c>
      <c r="AE36" s="61">
        <f t="shared" si="2"/>
        <v>4</v>
      </c>
      <c r="AF36" s="61">
        <f>INDEX($BB$26:BG$44,MATCH(AE36,$BA$26:$BA$44,-1),MATCH(D36,$BB$25:$BG$25))</f>
        <v>0</v>
      </c>
      <c r="AG36" s="93">
        <f t="shared" si="3"/>
        <v>4</v>
      </c>
      <c r="AH36" s="61">
        <v>1</v>
      </c>
      <c r="AI36" s="61">
        <v>1</v>
      </c>
      <c r="AJ36" s="61">
        <v>1</v>
      </c>
      <c r="AK36" s="61">
        <v>1</v>
      </c>
      <c r="AL36" s="61">
        <v>1</v>
      </c>
      <c r="AM36" s="61">
        <v>0.8</v>
      </c>
      <c r="AN36" s="61">
        <f t="shared" si="4"/>
        <v>4688</v>
      </c>
      <c r="AO36" s="62">
        <f t="shared" si="5"/>
        <v>18752000000</v>
      </c>
      <c r="AP36" s="62">
        <f t="shared" si="6"/>
        <v>10</v>
      </c>
      <c r="AQ36" s="62">
        <f t="shared" si="7"/>
        <v>40</v>
      </c>
      <c r="AR36" s="85"/>
      <c r="AS36" s="100"/>
      <c r="AT36" s="47" t="s">
        <v>14</v>
      </c>
      <c r="AU36" s="47">
        <v>12</v>
      </c>
      <c r="AV36" s="47">
        <v>1.5</v>
      </c>
      <c r="AW36" s="96">
        <v>15000</v>
      </c>
      <c r="AX36" s="47" t="s">
        <v>14</v>
      </c>
      <c r="AY36" s="47">
        <v>6</v>
      </c>
      <c r="BA36" s="98">
        <v>3</v>
      </c>
      <c r="BB36" s="60">
        <v>0.5</v>
      </c>
      <c r="BC36" s="60">
        <v>0.5</v>
      </c>
      <c r="BD36" s="60">
        <v>0</v>
      </c>
      <c r="BE36" s="60">
        <v>0</v>
      </c>
      <c r="BF36" s="89">
        <v>-0.5</v>
      </c>
      <c r="BG36" s="60">
        <v>-3</v>
      </c>
      <c r="BK36" s="95" t="s">
        <v>16</v>
      </c>
      <c r="BL36" s="62">
        <v>0</v>
      </c>
      <c r="BM36" s="62">
        <v>0</v>
      </c>
      <c r="BN36" s="62">
        <v>0</v>
      </c>
      <c r="BO36" s="62">
        <v>0</v>
      </c>
      <c r="BP36" s="62">
        <v>0</v>
      </c>
      <c r="BQ36" s="62">
        <v>0</v>
      </c>
      <c r="BR36" s="62">
        <v>5</v>
      </c>
      <c r="BS36" s="62">
        <v>50</v>
      </c>
      <c r="BT36" s="62">
        <v>500</v>
      </c>
      <c r="BU36" s="62">
        <v>5000</v>
      </c>
      <c r="BV36" s="62">
        <v>50000</v>
      </c>
      <c r="BW36" s="62"/>
    </row>
    <row r="37" spans="1:75">
      <c r="A37" s="57" t="s">
        <v>282</v>
      </c>
      <c r="B37" s="57">
        <v>2434</v>
      </c>
      <c r="C37" s="57"/>
      <c r="D37" s="71" t="s">
        <v>14</v>
      </c>
      <c r="E37" s="72">
        <v>4</v>
      </c>
      <c r="F37" s="72">
        <v>6</v>
      </c>
      <c r="G37" s="72">
        <v>6</v>
      </c>
      <c r="H37" s="72">
        <v>6</v>
      </c>
      <c r="I37" s="72">
        <v>7</v>
      </c>
      <c r="J37" s="72">
        <v>8</v>
      </c>
      <c r="K37" s="72" t="s">
        <v>41</v>
      </c>
      <c r="L37" s="73">
        <v>7</v>
      </c>
      <c r="M37" s="73"/>
      <c r="N37" s="72"/>
      <c r="O37" s="57" t="s">
        <v>20</v>
      </c>
      <c r="P37" s="57" t="s">
        <v>25</v>
      </c>
      <c r="Q37" s="57" t="s">
        <v>28</v>
      </c>
      <c r="R37" s="57"/>
      <c r="S37" s="87"/>
      <c r="T37" s="87"/>
      <c r="U37" s="57" t="s">
        <v>18</v>
      </c>
      <c r="V37" s="57"/>
      <c r="W37" s="75">
        <v>2</v>
      </c>
      <c r="X37" s="75">
        <v>1</v>
      </c>
      <c r="Y37" s="75">
        <v>3</v>
      </c>
      <c r="Z37" s="75"/>
      <c r="AA37" s="187" t="s">
        <v>243</v>
      </c>
      <c r="AB37" s="57" t="s">
        <v>350</v>
      </c>
      <c r="AC37" s="60">
        <f t="shared" si="0"/>
        <v>0.5</v>
      </c>
      <c r="AD37" s="60">
        <f t="shared" si="1"/>
        <v>3</v>
      </c>
      <c r="AE37" s="61">
        <f t="shared" si="2"/>
        <v>3.5</v>
      </c>
      <c r="AF37" s="61">
        <f>INDEX($BB$26:BG$44,MATCH(AE37,$BA$26:$BA$44,-1),MATCH(D37,$BB$25:$BG$25))</f>
        <v>0</v>
      </c>
      <c r="AG37" s="93">
        <f t="shared" si="3"/>
        <v>3.5</v>
      </c>
      <c r="AH37" s="61">
        <v>1.6</v>
      </c>
      <c r="AI37" s="61">
        <v>1</v>
      </c>
      <c r="AJ37" s="61">
        <v>1.2</v>
      </c>
      <c r="AK37" s="61">
        <v>1</v>
      </c>
      <c r="AL37" s="61">
        <v>1</v>
      </c>
      <c r="AM37" s="61">
        <v>0.8</v>
      </c>
      <c r="AN37" s="76">
        <f t="shared" si="4"/>
        <v>2196.48</v>
      </c>
      <c r="AO37" s="77">
        <f t="shared" si="5"/>
        <v>4392960000</v>
      </c>
      <c r="AP37" s="77">
        <f t="shared" si="6"/>
        <v>20</v>
      </c>
      <c r="AQ37" s="77">
        <f t="shared" si="7"/>
        <v>40</v>
      </c>
      <c r="AR37" s="62"/>
      <c r="AT37" s="47" t="s">
        <v>16</v>
      </c>
      <c r="AU37" s="47">
        <v>13</v>
      </c>
      <c r="AV37" s="47">
        <v>1.5</v>
      </c>
      <c r="AW37" s="96">
        <v>24400</v>
      </c>
      <c r="BA37" s="98">
        <v>2.5</v>
      </c>
      <c r="BB37" s="60">
        <v>1</v>
      </c>
      <c r="BC37" s="60">
        <v>0.5</v>
      </c>
      <c r="BD37" s="60">
        <v>0.5</v>
      </c>
      <c r="BE37" s="60">
        <v>0</v>
      </c>
      <c r="BF37" s="89">
        <v>0</v>
      </c>
      <c r="BG37" s="60">
        <v>-2.5</v>
      </c>
      <c r="BK37" s="95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</row>
    <row r="38" spans="1:75">
      <c r="A38" s="58" t="s">
        <v>83</v>
      </c>
      <c r="B38" s="58">
        <v>706</v>
      </c>
      <c r="C38" s="58"/>
      <c r="D38" s="63" t="s">
        <v>17</v>
      </c>
      <c r="E38" s="64" t="s">
        <v>15</v>
      </c>
      <c r="F38" s="64">
        <v>8</v>
      </c>
      <c r="G38" s="64" t="s">
        <v>15</v>
      </c>
      <c r="H38" s="64">
        <v>6</v>
      </c>
      <c r="I38" s="64">
        <v>7</v>
      </c>
      <c r="J38" s="64">
        <v>6</v>
      </c>
      <c r="K38" s="64" t="s">
        <v>41</v>
      </c>
      <c r="L38" s="65">
        <v>5</v>
      </c>
      <c r="M38" s="65"/>
      <c r="N38" s="64"/>
      <c r="O38" s="58" t="s">
        <v>25</v>
      </c>
      <c r="P38" s="58" t="s">
        <v>28</v>
      </c>
      <c r="Q38" s="58" t="s">
        <v>30</v>
      </c>
      <c r="R38" s="58"/>
      <c r="S38" s="70"/>
      <c r="T38" s="70"/>
      <c r="U38" s="58" t="s">
        <v>18</v>
      </c>
      <c r="V38" s="58"/>
      <c r="W38" s="67">
        <v>1</v>
      </c>
      <c r="X38" s="67">
        <v>1</v>
      </c>
      <c r="Y38" s="67">
        <v>3</v>
      </c>
      <c r="Z38" s="67"/>
      <c r="AA38" s="185" t="s">
        <v>52</v>
      </c>
      <c r="AB38" s="58" t="s">
        <v>332</v>
      </c>
      <c r="AC38" s="60">
        <f t="shared" si="0"/>
        <v>0</v>
      </c>
      <c r="AD38" s="60">
        <f t="shared" si="1"/>
        <v>3</v>
      </c>
      <c r="AE38" s="61">
        <f t="shared" si="2"/>
        <v>3</v>
      </c>
      <c r="AF38" s="61">
        <f>INDEX($BB$26:BG$44,MATCH(AE38,$BA$26:$BA$44,-1),MATCH(D38,$BB$25:$BG$25))</f>
        <v>-0.5</v>
      </c>
      <c r="AG38" s="93">
        <f t="shared" si="3"/>
        <v>2.5</v>
      </c>
      <c r="AH38" s="61">
        <v>1.6</v>
      </c>
      <c r="AI38" s="61">
        <v>1</v>
      </c>
      <c r="AJ38" s="61">
        <v>1</v>
      </c>
      <c r="AK38" s="61">
        <v>1</v>
      </c>
      <c r="AL38" s="61">
        <v>1</v>
      </c>
      <c r="AM38" s="61">
        <v>0.8</v>
      </c>
      <c r="AN38" s="68">
        <f t="shared" si="4"/>
        <v>716.80000000000007</v>
      </c>
      <c r="AO38" s="69">
        <f t="shared" si="5"/>
        <v>716800000.00000012</v>
      </c>
      <c r="AP38" s="69">
        <f t="shared" si="6"/>
        <v>30</v>
      </c>
      <c r="AQ38" s="69">
        <f t="shared" si="7"/>
        <v>30</v>
      </c>
      <c r="AR38" s="62"/>
      <c r="AS38" s="99"/>
      <c r="AT38" s="47"/>
      <c r="AU38" s="47"/>
      <c r="AV38" s="47"/>
      <c r="AW38" s="96"/>
      <c r="BA38" s="98">
        <v>2</v>
      </c>
      <c r="BB38" s="60">
        <v>1</v>
      </c>
      <c r="BC38" s="60">
        <v>0.5</v>
      </c>
      <c r="BD38" s="60">
        <v>0.5</v>
      </c>
      <c r="BE38" s="60">
        <v>0</v>
      </c>
      <c r="BF38" s="89">
        <v>0</v>
      </c>
      <c r="BG38" s="60">
        <v>-2.5</v>
      </c>
      <c r="BK38" s="95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</row>
    <row r="39" spans="1:75">
      <c r="A39" s="11" t="s">
        <v>78</v>
      </c>
      <c r="B39" s="11">
        <v>609</v>
      </c>
      <c r="D39" s="49" t="s">
        <v>18</v>
      </c>
      <c r="E39" s="47">
        <v>7</v>
      </c>
      <c r="F39" s="47">
        <v>9</v>
      </c>
      <c r="G39" s="47">
        <v>9</v>
      </c>
      <c r="H39" s="47">
        <v>6</v>
      </c>
      <c r="I39" s="47">
        <v>4</v>
      </c>
      <c r="J39" s="47">
        <v>2</v>
      </c>
      <c r="K39" s="47" t="s">
        <v>41</v>
      </c>
      <c r="L39" s="48" t="s">
        <v>15</v>
      </c>
      <c r="M39" s="48"/>
      <c r="N39" s="47"/>
      <c r="O39" s="11" t="s">
        <v>25</v>
      </c>
      <c r="S39" s="59"/>
      <c r="T39" s="59"/>
      <c r="U39" s="11" t="s">
        <v>18</v>
      </c>
      <c r="W39" s="45">
        <v>3</v>
      </c>
      <c r="X39" s="45">
        <v>2</v>
      </c>
      <c r="Y39" s="45">
        <v>4</v>
      </c>
      <c r="Z39" s="45"/>
      <c r="AA39" s="184" t="s">
        <v>27</v>
      </c>
      <c r="AB39" s="11" t="s">
        <v>332</v>
      </c>
      <c r="AC39" s="60">
        <f t="shared" si="0"/>
        <v>1</v>
      </c>
      <c r="AD39" s="60">
        <f t="shared" si="1"/>
        <v>3</v>
      </c>
      <c r="AE39" s="61">
        <f t="shared" si="2"/>
        <v>4</v>
      </c>
      <c r="AF39" s="61">
        <f>INDEX($BB$26:BG$44,MATCH(AE39,$BA$26:$BA$44,-1),MATCH(D39,$BB$25:$BG$25))</f>
        <v>0</v>
      </c>
      <c r="AG39" s="93">
        <f t="shared" si="3"/>
        <v>4</v>
      </c>
      <c r="AH39" s="61">
        <v>1</v>
      </c>
      <c r="AI39" s="61">
        <v>1</v>
      </c>
      <c r="AJ39" s="61">
        <v>1</v>
      </c>
      <c r="AK39" s="61">
        <v>1</v>
      </c>
      <c r="AL39" s="61">
        <v>1</v>
      </c>
      <c r="AM39" s="61">
        <v>0.8</v>
      </c>
      <c r="AN39" s="61">
        <f t="shared" si="4"/>
        <v>4688</v>
      </c>
      <c r="AO39" s="62">
        <f t="shared" si="5"/>
        <v>14064000000</v>
      </c>
      <c r="AP39" s="62">
        <f t="shared" si="6"/>
        <v>10</v>
      </c>
      <c r="AQ39" s="62">
        <f t="shared" si="7"/>
        <v>30</v>
      </c>
      <c r="AR39" s="62"/>
      <c r="AS39" s="99"/>
      <c r="AT39" s="47"/>
      <c r="AU39" s="47"/>
      <c r="AV39" s="47"/>
      <c r="AW39" s="96"/>
      <c r="BA39" s="98">
        <v>1.5</v>
      </c>
      <c r="BB39" s="60">
        <v>1</v>
      </c>
      <c r="BC39" s="60">
        <v>1</v>
      </c>
      <c r="BD39" s="60">
        <v>0.5</v>
      </c>
      <c r="BE39" s="60">
        <v>0.5</v>
      </c>
      <c r="BF39" s="89">
        <v>0</v>
      </c>
      <c r="BG39" s="60">
        <v>0</v>
      </c>
      <c r="BK39" s="95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</row>
    <row r="40" spans="1:75" ht="15" customHeight="1">
      <c r="A40" s="58" t="s">
        <v>86</v>
      </c>
      <c r="B40" s="58">
        <v>806</v>
      </c>
      <c r="C40" s="58"/>
      <c r="D40" s="63" t="s">
        <v>14</v>
      </c>
      <c r="E40" s="64">
        <v>7</v>
      </c>
      <c r="F40" s="64">
        <v>5</v>
      </c>
      <c r="G40" s="64">
        <v>8</v>
      </c>
      <c r="H40" s="64">
        <v>6</v>
      </c>
      <c r="I40" s="64">
        <v>7</v>
      </c>
      <c r="J40" s="64">
        <v>4</v>
      </c>
      <c r="K40" s="64" t="s">
        <v>41</v>
      </c>
      <c r="L40" s="65">
        <v>9</v>
      </c>
      <c r="M40" s="65"/>
      <c r="N40" s="64"/>
      <c r="O40" s="58" t="s">
        <v>20</v>
      </c>
      <c r="P40" s="58" t="s">
        <v>25</v>
      </c>
      <c r="Q40" s="58"/>
      <c r="R40" s="58"/>
      <c r="S40" s="70"/>
      <c r="T40" s="70"/>
      <c r="U40" s="58" t="s">
        <v>18</v>
      </c>
      <c r="V40" s="58"/>
      <c r="W40" s="67">
        <v>2</v>
      </c>
      <c r="X40" s="67">
        <v>0</v>
      </c>
      <c r="Y40" s="67">
        <v>3</v>
      </c>
      <c r="Z40" s="67"/>
      <c r="AA40" s="185" t="s">
        <v>52</v>
      </c>
      <c r="AB40" s="58" t="s">
        <v>332</v>
      </c>
      <c r="AC40" s="60">
        <f t="shared" si="0"/>
        <v>1</v>
      </c>
      <c r="AD40" s="60">
        <f t="shared" si="1"/>
        <v>3</v>
      </c>
      <c r="AE40" s="61">
        <f t="shared" si="2"/>
        <v>4</v>
      </c>
      <c r="AF40" s="61">
        <f>INDEX($BB$26:BG$44,MATCH(AE40,$BA$26:$BA$44,-1),MATCH(D40,$BB$25:$BG$25))</f>
        <v>0</v>
      </c>
      <c r="AG40" s="93">
        <f t="shared" si="3"/>
        <v>4</v>
      </c>
      <c r="AH40" s="61">
        <v>1</v>
      </c>
      <c r="AI40" s="61">
        <v>1</v>
      </c>
      <c r="AJ40" s="61">
        <v>1.2</v>
      </c>
      <c r="AK40" s="61">
        <v>1</v>
      </c>
      <c r="AL40" s="61">
        <v>1</v>
      </c>
      <c r="AM40" s="61">
        <v>0.8</v>
      </c>
      <c r="AN40" s="68">
        <f t="shared" si="4"/>
        <v>3513.6000000000004</v>
      </c>
      <c r="AO40" s="69">
        <f t="shared" si="5"/>
        <v>7027200000.000001</v>
      </c>
      <c r="AP40" s="69">
        <f t="shared" si="6"/>
        <v>12</v>
      </c>
      <c r="AQ40" s="69">
        <f t="shared" si="7"/>
        <v>24</v>
      </c>
      <c r="AR40" s="62"/>
      <c r="AS40" s="99"/>
      <c r="AT40" s="47"/>
      <c r="AU40" s="47"/>
      <c r="AV40" s="47"/>
      <c r="AW40" s="96"/>
      <c r="BA40" s="98">
        <v>1</v>
      </c>
      <c r="BB40" s="60">
        <v>1</v>
      </c>
      <c r="BC40" s="60">
        <v>1</v>
      </c>
      <c r="BD40" s="60">
        <v>0.5</v>
      </c>
      <c r="BE40" s="60">
        <v>0.5</v>
      </c>
      <c r="BF40" s="89">
        <v>0</v>
      </c>
      <c r="BG40" s="60">
        <v>0</v>
      </c>
    </row>
    <row r="41" spans="1:75" ht="15" customHeight="1">
      <c r="A41" s="58" t="s">
        <v>43</v>
      </c>
      <c r="B41" s="58">
        <v>3012</v>
      </c>
      <c r="C41" s="58"/>
      <c r="D41" s="63" t="s">
        <v>14</v>
      </c>
      <c r="E41" s="64">
        <v>5</v>
      </c>
      <c r="F41" s="64">
        <v>6</v>
      </c>
      <c r="G41" s="64">
        <v>3</v>
      </c>
      <c r="H41" s="64">
        <v>6</v>
      </c>
      <c r="I41" s="64">
        <v>5</v>
      </c>
      <c r="J41" s="64">
        <v>3</v>
      </c>
      <c r="K41" s="64" t="s">
        <v>41</v>
      </c>
      <c r="L41" s="65">
        <v>7</v>
      </c>
      <c r="M41" s="65"/>
      <c r="N41" s="64"/>
      <c r="O41" s="58" t="s">
        <v>25</v>
      </c>
      <c r="P41" s="58" t="s">
        <v>28</v>
      </c>
      <c r="Q41" s="58"/>
      <c r="R41" s="58"/>
      <c r="S41" s="70"/>
      <c r="T41" s="70"/>
      <c r="U41" s="58" t="s">
        <v>18</v>
      </c>
      <c r="V41" s="58"/>
      <c r="W41" s="67">
        <v>1</v>
      </c>
      <c r="X41" s="67">
        <v>0</v>
      </c>
      <c r="Y41" s="67">
        <v>3</v>
      </c>
      <c r="Z41" s="67"/>
      <c r="AA41" s="185" t="s">
        <v>27</v>
      </c>
      <c r="AB41" s="58" t="s">
        <v>343</v>
      </c>
      <c r="AC41" s="60">
        <f t="shared" si="0"/>
        <v>0.5</v>
      </c>
      <c r="AD41" s="60">
        <f t="shared" si="1"/>
        <v>3</v>
      </c>
      <c r="AE41" s="61">
        <f t="shared" si="2"/>
        <v>3.5</v>
      </c>
      <c r="AF41" s="61">
        <f>INDEX($BB$26:BG$44,MATCH(AE41,$BA$26:$BA$44,-1),MATCH(D41,$BB$25:$BG$25))</f>
        <v>0</v>
      </c>
      <c r="AG41" s="93">
        <f t="shared" si="3"/>
        <v>3.5</v>
      </c>
      <c r="AH41" s="61">
        <v>1.6</v>
      </c>
      <c r="AI41" s="61">
        <v>1</v>
      </c>
      <c r="AJ41" s="61">
        <v>1</v>
      </c>
      <c r="AK41" s="61">
        <v>1</v>
      </c>
      <c r="AL41" s="61">
        <v>1</v>
      </c>
      <c r="AM41" s="61">
        <v>0.8</v>
      </c>
      <c r="AN41" s="68">
        <f t="shared" si="4"/>
        <v>1830.4</v>
      </c>
      <c r="AO41" s="69">
        <f t="shared" si="5"/>
        <v>1830400000</v>
      </c>
      <c r="AP41" s="69">
        <f t="shared" si="6"/>
        <v>20</v>
      </c>
      <c r="AQ41" s="69">
        <f t="shared" si="7"/>
        <v>20</v>
      </c>
      <c r="AR41" s="85"/>
      <c r="AS41" s="101"/>
      <c r="AT41" s="62"/>
      <c r="AU41" s="99"/>
      <c r="AV41" s="99"/>
      <c r="AW41" s="99"/>
      <c r="BA41" s="98">
        <v>0.5</v>
      </c>
      <c r="BB41" s="60">
        <v>1.5</v>
      </c>
      <c r="BC41" s="60">
        <v>1</v>
      </c>
      <c r="BD41" s="60">
        <v>1</v>
      </c>
      <c r="BE41" s="60">
        <v>0.5</v>
      </c>
      <c r="BF41" s="89">
        <v>0.5</v>
      </c>
      <c r="BG41" s="60">
        <v>0</v>
      </c>
    </row>
    <row r="42" spans="1:75" ht="15" customHeight="1">
      <c r="A42" s="58" t="s">
        <v>136</v>
      </c>
      <c r="B42" s="58">
        <v>2207</v>
      </c>
      <c r="C42" s="58"/>
      <c r="D42" s="63" t="s">
        <v>18</v>
      </c>
      <c r="E42" s="64" t="s">
        <v>15</v>
      </c>
      <c r="F42" s="64">
        <v>8</v>
      </c>
      <c r="G42" s="64" t="s">
        <v>15</v>
      </c>
      <c r="H42" s="64">
        <v>6</v>
      </c>
      <c r="I42" s="64">
        <v>7</v>
      </c>
      <c r="J42" s="64">
        <v>8</v>
      </c>
      <c r="K42" s="64" t="s">
        <v>41</v>
      </c>
      <c r="L42" s="65" t="s">
        <v>15</v>
      </c>
      <c r="M42" s="65"/>
      <c r="N42" s="64" t="s">
        <v>19</v>
      </c>
      <c r="O42" s="58" t="s">
        <v>25</v>
      </c>
      <c r="P42" s="58" t="s">
        <v>28</v>
      </c>
      <c r="Q42" s="58" t="s">
        <v>30</v>
      </c>
      <c r="R42" s="58"/>
      <c r="S42" s="70"/>
      <c r="T42" s="70"/>
      <c r="U42" s="58" t="s">
        <v>18</v>
      </c>
      <c r="V42" s="58"/>
      <c r="W42" s="67">
        <v>2</v>
      </c>
      <c r="X42" s="67">
        <v>0</v>
      </c>
      <c r="Y42" s="67">
        <v>0</v>
      </c>
      <c r="Z42" s="67"/>
      <c r="AA42" s="185" t="s">
        <v>53</v>
      </c>
      <c r="AB42" s="58" t="s">
        <v>334</v>
      </c>
      <c r="AC42" s="60">
        <f t="shared" si="0"/>
        <v>1</v>
      </c>
      <c r="AD42" s="60">
        <f t="shared" si="1"/>
        <v>3</v>
      </c>
      <c r="AE42" s="61">
        <f t="shared" si="2"/>
        <v>4</v>
      </c>
      <c r="AF42" s="61">
        <f>INDEX($BB$26:BG$44,MATCH(AE42,$BA$26:$BA$44,-1),MATCH(D42,$BB$25:$BG$25))</f>
        <v>0</v>
      </c>
      <c r="AG42" s="93">
        <f t="shared" si="3"/>
        <v>4</v>
      </c>
      <c r="AH42" s="61">
        <v>1.6</v>
      </c>
      <c r="AI42" s="61">
        <v>1</v>
      </c>
      <c r="AJ42" s="61">
        <v>1</v>
      </c>
      <c r="AK42" s="61">
        <v>1</v>
      </c>
      <c r="AL42" s="61">
        <v>1</v>
      </c>
      <c r="AM42" s="61">
        <v>0.8</v>
      </c>
      <c r="AN42" s="68">
        <f t="shared" si="4"/>
        <v>7500.8</v>
      </c>
      <c r="AO42" s="69">
        <f t="shared" si="5"/>
        <v>15001600000</v>
      </c>
      <c r="AP42" s="69">
        <f t="shared" si="6"/>
        <v>10</v>
      </c>
      <c r="AQ42" s="69">
        <f t="shared" si="7"/>
        <v>20</v>
      </c>
      <c r="AR42" s="62"/>
      <c r="AS42" s="99"/>
      <c r="AT42" s="102"/>
      <c r="AU42" s="99"/>
      <c r="AV42" s="99"/>
      <c r="AW42" s="99"/>
      <c r="BA42" s="98">
        <v>0</v>
      </c>
      <c r="BB42" s="60">
        <v>1.5</v>
      </c>
      <c r="BC42" s="60">
        <v>1</v>
      </c>
      <c r="BD42" s="60">
        <v>1</v>
      </c>
      <c r="BE42" s="60">
        <v>0.5</v>
      </c>
      <c r="BF42" s="89">
        <v>0.5</v>
      </c>
      <c r="BG42" s="60">
        <v>0</v>
      </c>
    </row>
    <row r="43" spans="1:75" ht="15" customHeight="1">
      <c r="A43" s="58" t="s">
        <v>47</v>
      </c>
      <c r="B43" s="58">
        <v>2607</v>
      </c>
      <c r="C43" s="58"/>
      <c r="D43" s="63" t="s">
        <v>15</v>
      </c>
      <c r="E43" s="64">
        <v>8</v>
      </c>
      <c r="F43" s="64">
        <v>5</v>
      </c>
      <c r="G43" s="64">
        <v>6</v>
      </c>
      <c r="H43" s="64">
        <v>6</v>
      </c>
      <c r="I43" s="64">
        <v>7</v>
      </c>
      <c r="J43" s="64">
        <v>6</v>
      </c>
      <c r="K43" s="64" t="s">
        <v>41</v>
      </c>
      <c r="L43" s="65" t="s">
        <v>15</v>
      </c>
      <c r="M43" s="65"/>
      <c r="N43" s="64" t="s">
        <v>19</v>
      </c>
      <c r="O43" s="58" t="s">
        <v>20</v>
      </c>
      <c r="P43" s="58" t="s">
        <v>25</v>
      </c>
      <c r="Q43" s="58"/>
      <c r="R43" s="58"/>
      <c r="S43" s="70"/>
      <c r="T43" s="70"/>
      <c r="U43" s="58" t="s">
        <v>18</v>
      </c>
      <c r="V43" s="58"/>
      <c r="W43" s="67">
        <v>2</v>
      </c>
      <c r="X43" s="67">
        <v>2</v>
      </c>
      <c r="Y43" s="67">
        <v>0</v>
      </c>
      <c r="Z43" s="67"/>
      <c r="AA43" s="185" t="s">
        <v>53</v>
      </c>
      <c r="AB43" s="58" t="s">
        <v>335</v>
      </c>
      <c r="AC43" s="60">
        <f t="shared" si="0"/>
        <v>1</v>
      </c>
      <c r="AD43" s="60">
        <f t="shared" si="1"/>
        <v>3</v>
      </c>
      <c r="AE43" s="61">
        <f t="shared" si="2"/>
        <v>4</v>
      </c>
      <c r="AF43" s="61">
        <f>INDEX($BB$26:BG$44,MATCH(AE43,$BA$26:$BA$44,-1),MATCH(D43,$BB$25:$BG$25))</f>
        <v>0.5</v>
      </c>
      <c r="AG43" s="93">
        <f t="shared" si="3"/>
        <v>4.5</v>
      </c>
      <c r="AH43" s="61">
        <v>1</v>
      </c>
      <c r="AI43" s="61">
        <v>1</v>
      </c>
      <c r="AJ43" s="61">
        <v>1.2</v>
      </c>
      <c r="AK43" s="61">
        <v>1</v>
      </c>
      <c r="AL43" s="61">
        <v>1</v>
      </c>
      <c r="AM43" s="61">
        <v>0.8</v>
      </c>
      <c r="AN43" s="68">
        <f t="shared" si="4"/>
        <v>5625.6</v>
      </c>
      <c r="AO43" s="69">
        <f t="shared" si="5"/>
        <v>11251200000</v>
      </c>
      <c r="AP43" s="69">
        <f t="shared" si="6"/>
        <v>10</v>
      </c>
      <c r="AQ43" s="69">
        <f t="shared" si="7"/>
        <v>20</v>
      </c>
      <c r="AR43" s="69"/>
      <c r="AS43" s="99"/>
      <c r="AU43" s="99"/>
      <c r="AV43" s="99"/>
      <c r="AW43" s="99"/>
      <c r="BA43" s="98">
        <v>-0.5</v>
      </c>
      <c r="BB43" s="60">
        <v>1.5</v>
      </c>
      <c r="BC43" s="60">
        <v>1</v>
      </c>
      <c r="BD43" s="60">
        <v>1</v>
      </c>
      <c r="BE43" s="60">
        <v>0.5</v>
      </c>
      <c r="BF43" s="89">
        <v>0.5</v>
      </c>
      <c r="BG43" s="60">
        <v>0</v>
      </c>
    </row>
    <row r="44" spans="1:75" ht="15" customHeight="1">
      <c r="A44" s="11" t="s">
        <v>161</v>
      </c>
      <c r="B44" s="11">
        <v>2805</v>
      </c>
      <c r="D44" s="49" t="s">
        <v>14</v>
      </c>
      <c r="E44" s="47">
        <v>5</v>
      </c>
      <c r="F44" s="47">
        <v>3</v>
      </c>
      <c r="G44" s="47">
        <v>1</v>
      </c>
      <c r="H44" s="47">
        <v>5</v>
      </c>
      <c r="I44" s="47">
        <v>5</v>
      </c>
      <c r="J44" s="47">
        <v>3</v>
      </c>
      <c r="K44" s="47" t="s">
        <v>41</v>
      </c>
      <c r="L44" s="48">
        <v>7</v>
      </c>
      <c r="M44" s="48"/>
      <c r="N44" s="47"/>
      <c r="O44" s="11" t="s">
        <v>25</v>
      </c>
      <c r="P44" s="11" t="s">
        <v>6</v>
      </c>
      <c r="S44" s="59"/>
      <c r="T44" s="59"/>
      <c r="W44" s="45">
        <v>6</v>
      </c>
      <c r="X44" s="45">
        <v>0</v>
      </c>
      <c r="Y44" s="45">
        <v>2</v>
      </c>
      <c r="Z44" s="45"/>
      <c r="AA44" s="184" t="s">
        <v>27</v>
      </c>
      <c r="AB44" s="11" t="s">
        <v>335</v>
      </c>
      <c r="AC44" s="60">
        <f t="shared" si="0"/>
        <v>0.5</v>
      </c>
      <c r="AD44" s="60">
        <f t="shared" si="1"/>
        <v>2.5</v>
      </c>
      <c r="AE44" s="61">
        <f t="shared" si="2"/>
        <v>3</v>
      </c>
      <c r="AF44" s="61">
        <f>INDEX($BB$26:BG$44,MATCH(AE44,$BA$26:$BA$44,-1),MATCH(D44,$BB$25:$BG$25))</f>
        <v>0</v>
      </c>
      <c r="AG44" s="93">
        <f t="shared" si="3"/>
        <v>3</v>
      </c>
      <c r="AH44" s="61">
        <v>1</v>
      </c>
      <c r="AI44" s="61">
        <v>1</v>
      </c>
      <c r="AJ44" s="61">
        <v>1</v>
      </c>
      <c r="AK44" s="61">
        <v>0.8</v>
      </c>
      <c r="AL44" s="61">
        <v>1</v>
      </c>
      <c r="AM44" s="61">
        <v>0.8</v>
      </c>
      <c r="AN44" s="61">
        <f t="shared" si="4"/>
        <v>915.2</v>
      </c>
      <c r="AO44" s="62">
        <f t="shared" si="5"/>
        <v>549120000</v>
      </c>
      <c r="AP44" s="62">
        <f t="shared" si="6"/>
        <v>2</v>
      </c>
      <c r="AQ44" s="62">
        <f t="shared" si="7"/>
        <v>12</v>
      </c>
      <c r="AR44" s="69"/>
      <c r="AS44" s="99"/>
      <c r="AU44" s="99"/>
      <c r="AV44" s="99"/>
      <c r="AW44" s="99"/>
      <c r="BA44" s="98">
        <v>-1</v>
      </c>
      <c r="BB44" s="60">
        <v>1.5</v>
      </c>
      <c r="BC44" s="60">
        <v>1</v>
      </c>
      <c r="BD44" s="60">
        <v>1</v>
      </c>
      <c r="BE44" s="60">
        <v>0.5</v>
      </c>
      <c r="BF44" s="89">
        <v>0.5</v>
      </c>
      <c r="BG44" s="60">
        <v>0</v>
      </c>
    </row>
    <row r="45" spans="1:75" ht="15" customHeight="1">
      <c r="A45" s="11" t="s">
        <v>127</v>
      </c>
      <c r="B45" s="11">
        <v>2005</v>
      </c>
      <c r="D45" s="49" t="s">
        <v>18</v>
      </c>
      <c r="E45" s="47">
        <v>7</v>
      </c>
      <c r="F45" s="47">
        <v>9</v>
      </c>
      <c r="G45" s="47">
        <v>5</v>
      </c>
      <c r="H45" s="47">
        <v>5</v>
      </c>
      <c r="I45" s="47">
        <v>5</v>
      </c>
      <c r="J45" s="47">
        <v>1</v>
      </c>
      <c r="K45" s="47" t="s">
        <v>41</v>
      </c>
      <c r="L45" s="48">
        <v>7</v>
      </c>
      <c r="M45" s="48"/>
      <c r="N45" s="47"/>
      <c r="O45" s="11" t="s">
        <v>20</v>
      </c>
      <c r="P45" s="11" t="s">
        <v>25</v>
      </c>
      <c r="S45" s="59"/>
      <c r="T45" s="59"/>
      <c r="W45" s="45">
        <v>6</v>
      </c>
      <c r="X45" s="45">
        <v>0</v>
      </c>
      <c r="Y45" s="45">
        <v>4</v>
      </c>
      <c r="Z45" s="45"/>
      <c r="AA45" s="184" t="s">
        <v>53</v>
      </c>
      <c r="AB45" s="11" t="s">
        <v>334</v>
      </c>
      <c r="AC45" s="60">
        <f t="shared" si="0"/>
        <v>0.5</v>
      </c>
      <c r="AD45" s="60">
        <f t="shared" si="1"/>
        <v>2.5</v>
      </c>
      <c r="AE45" s="61">
        <f t="shared" si="2"/>
        <v>3</v>
      </c>
      <c r="AF45" s="61">
        <f>INDEX($BB$26:BG$44,MATCH(AE45,$BA$26:$BA$44,-1),MATCH(D45,$BB$25:$BG$25))</f>
        <v>0.5</v>
      </c>
      <c r="AG45" s="93">
        <f t="shared" si="3"/>
        <v>3.5</v>
      </c>
      <c r="AH45" s="61">
        <v>1</v>
      </c>
      <c r="AI45" s="61">
        <v>1</v>
      </c>
      <c r="AJ45" s="61">
        <v>1.2</v>
      </c>
      <c r="AK45" s="61">
        <v>1</v>
      </c>
      <c r="AL45" s="61">
        <v>1</v>
      </c>
      <c r="AM45" s="61">
        <v>0.8</v>
      </c>
      <c r="AN45" s="61">
        <f t="shared" si="4"/>
        <v>1372.8000000000002</v>
      </c>
      <c r="AO45" s="62">
        <f t="shared" si="5"/>
        <v>823680000.00000012</v>
      </c>
      <c r="AP45" s="62">
        <f t="shared" si="6"/>
        <v>2</v>
      </c>
      <c r="AQ45" s="62">
        <f t="shared" si="7"/>
        <v>12</v>
      </c>
      <c r="AR45" s="62"/>
      <c r="AS45" s="99"/>
      <c r="AT45" s="99"/>
      <c r="AU45" s="99"/>
      <c r="AV45" s="99"/>
    </row>
    <row r="46" spans="1:75" ht="15" customHeight="1">
      <c r="A46" s="11" t="s">
        <v>130</v>
      </c>
      <c r="B46" s="11">
        <v>2107</v>
      </c>
      <c r="D46" s="49" t="s">
        <v>16</v>
      </c>
      <c r="E46" s="47">
        <v>5</v>
      </c>
      <c r="F46" s="47">
        <v>7</v>
      </c>
      <c r="G46" s="47">
        <v>8</v>
      </c>
      <c r="H46" s="47">
        <v>5</v>
      </c>
      <c r="I46" s="47">
        <v>6</v>
      </c>
      <c r="J46" s="47">
        <v>7</v>
      </c>
      <c r="K46" s="47" t="s">
        <v>41</v>
      </c>
      <c r="L46" s="48">
        <v>3</v>
      </c>
      <c r="M46" s="48"/>
      <c r="N46" s="47" t="s">
        <v>23</v>
      </c>
      <c r="O46" s="11" t="s">
        <v>20</v>
      </c>
      <c r="P46" s="11" t="s">
        <v>25</v>
      </c>
      <c r="S46" s="59"/>
      <c r="T46" s="59"/>
      <c r="W46" s="45">
        <v>1</v>
      </c>
      <c r="X46" s="45">
        <v>0</v>
      </c>
      <c r="Y46" s="45">
        <v>3</v>
      </c>
      <c r="Z46" s="45"/>
      <c r="AA46" s="184" t="s">
        <v>53</v>
      </c>
      <c r="AB46" s="11" t="s">
        <v>334</v>
      </c>
      <c r="AC46" s="60">
        <f t="shared" si="0"/>
        <v>0</v>
      </c>
      <c r="AD46" s="60">
        <f t="shared" si="1"/>
        <v>2.5</v>
      </c>
      <c r="AE46" s="61">
        <f t="shared" si="2"/>
        <v>2.5</v>
      </c>
      <c r="AF46" s="61">
        <f>INDEX($BB$26:BG$44,MATCH(AE46,$BA$26:$BA$44,-1),MATCH(D46,$BB$25:$BG$25))</f>
        <v>0</v>
      </c>
      <c r="AG46" s="93">
        <f t="shared" si="3"/>
        <v>2.5</v>
      </c>
      <c r="AH46" s="61">
        <v>1</v>
      </c>
      <c r="AI46" s="61">
        <v>1</v>
      </c>
      <c r="AJ46" s="61">
        <v>1.2</v>
      </c>
      <c r="AK46" s="61">
        <v>1</v>
      </c>
      <c r="AL46" s="61">
        <v>1</v>
      </c>
      <c r="AM46" s="61">
        <v>0.8</v>
      </c>
      <c r="AN46" s="61">
        <f t="shared" si="4"/>
        <v>211.20000000000002</v>
      </c>
      <c r="AO46" s="62">
        <f t="shared" si="5"/>
        <v>21120000</v>
      </c>
      <c r="AP46" s="62">
        <f t="shared" si="6"/>
        <v>10</v>
      </c>
      <c r="AQ46" s="62">
        <f t="shared" si="7"/>
        <v>10</v>
      </c>
      <c r="AR46" s="62"/>
      <c r="AS46" s="99"/>
      <c r="AT46" s="99"/>
      <c r="AU46" s="99"/>
      <c r="AV46" s="99"/>
    </row>
    <row r="47" spans="1:75" ht="15" customHeight="1">
      <c r="A47" s="78" t="s">
        <v>178</v>
      </c>
      <c r="B47" s="78">
        <v>3205</v>
      </c>
      <c r="C47" s="78"/>
      <c r="D47" s="79" t="s">
        <v>14</v>
      </c>
      <c r="E47" s="80">
        <v>7</v>
      </c>
      <c r="F47" s="80">
        <v>5</v>
      </c>
      <c r="G47" s="80" t="s">
        <v>15</v>
      </c>
      <c r="H47" s="80">
        <v>6</v>
      </c>
      <c r="I47" s="80">
        <v>5</v>
      </c>
      <c r="J47" s="80">
        <v>5</v>
      </c>
      <c r="K47" s="80" t="s">
        <v>41</v>
      </c>
      <c r="L47" s="81" t="s">
        <v>15</v>
      </c>
      <c r="M47" s="81"/>
      <c r="N47" s="80"/>
      <c r="O47" s="78" t="s">
        <v>25</v>
      </c>
      <c r="P47" s="78" t="s">
        <v>30</v>
      </c>
      <c r="Q47" s="78"/>
      <c r="R47" s="78"/>
      <c r="S47" s="83"/>
      <c r="T47" s="83"/>
      <c r="U47" s="78" t="s">
        <v>18</v>
      </c>
      <c r="V47" s="78"/>
      <c r="W47" s="56">
        <v>1</v>
      </c>
      <c r="X47" s="56">
        <v>0</v>
      </c>
      <c r="Y47" s="56">
        <v>2</v>
      </c>
      <c r="Z47" s="56"/>
      <c r="AA47" s="186" t="s">
        <v>53</v>
      </c>
      <c r="AB47" s="78" t="s">
        <v>335</v>
      </c>
      <c r="AC47" s="60">
        <f t="shared" si="0"/>
        <v>1</v>
      </c>
      <c r="AD47" s="60">
        <f t="shared" si="1"/>
        <v>3</v>
      </c>
      <c r="AE47" s="61">
        <f t="shared" si="2"/>
        <v>4</v>
      </c>
      <c r="AF47" s="61">
        <f>INDEX($BB$26:BG$44,MATCH(AE47,$BA$26:$BA$44,-1),MATCH(D47,$BB$25:$BG$25))</f>
        <v>0</v>
      </c>
      <c r="AG47" s="93">
        <f t="shared" si="3"/>
        <v>4</v>
      </c>
      <c r="AH47" s="61">
        <v>1</v>
      </c>
      <c r="AI47" s="61">
        <v>1</v>
      </c>
      <c r="AJ47" s="61">
        <v>1</v>
      </c>
      <c r="AK47" s="61">
        <v>1</v>
      </c>
      <c r="AL47" s="61">
        <v>1</v>
      </c>
      <c r="AM47" s="61">
        <v>0.8</v>
      </c>
      <c r="AN47" s="84">
        <f t="shared" si="4"/>
        <v>4688</v>
      </c>
      <c r="AO47" s="85">
        <f t="shared" si="5"/>
        <v>4688000000</v>
      </c>
      <c r="AP47" s="85">
        <f t="shared" si="6"/>
        <v>10</v>
      </c>
      <c r="AQ47" s="85">
        <f t="shared" si="7"/>
        <v>10</v>
      </c>
      <c r="AR47" s="62"/>
      <c r="AS47" s="99"/>
      <c r="AT47" s="99"/>
      <c r="AU47" s="99"/>
      <c r="AV47" s="99"/>
    </row>
    <row r="48" spans="1:75">
      <c r="A48" s="58" t="s">
        <v>121</v>
      </c>
      <c r="B48" s="58">
        <v>1903</v>
      </c>
      <c r="C48" s="58"/>
      <c r="D48" s="63" t="s">
        <v>14</v>
      </c>
      <c r="E48" s="64">
        <v>5</v>
      </c>
      <c r="F48" s="64">
        <v>6</v>
      </c>
      <c r="G48" s="64">
        <v>5</v>
      </c>
      <c r="H48" s="64">
        <v>6</v>
      </c>
      <c r="I48" s="64">
        <v>4</v>
      </c>
      <c r="J48" s="64">
        <v>7</v>
      </c>
      <c r="K48" s="64" t="s">
        <v>41</v>
      </c>
      <c r="L48" s="65" t="s">
        <v>15</v>
      </c>
      <c r="M48" s="65"/>
      <c r="N48" s="64"/>
      <c r="O48" s="58" t="s">
        <v>20</v>
      </c>
      <c r="P48" s="58" t="s">
        <v>25</v>
      </c>
      <c r="Q48" s="58" t="s">
        <v>28</v>
      </c>
      <c r="R48" s="58"/>
      <c r="S48" s="70"/>
      <c r="T48" s="70"/>
      <c r="U48" s="58" t="s">
        <v>18</v>
      </c>
      <c r="V48" s="58"/>
      <c r="W48" s="67">
        <v>1</v>
      </c>
      <c r="X48" s="67">
        <v>0</v>
      </c>
      <c r="Y48" s="67">
        <v>2</v>
      </c>
      <c r="Z48" s="67"/>
      <c r="AA48" s="185" t="s">
        <v>53</v>
      </c>
      <c r="AB48" s="58" t="s">
        <v>334</v>
      </c>
      <c r="AC48" s="60">
        <f t="shared" si="0"/>
        <v>1</v>
      </c>
      <c r="AD48" s="60">
        <f t="shared" si="1"/>
        <v>3</v>
      </c>
      <c r="AE48" s="61">
        <f t="shared" si="2"/>
        <v>4</v>
      </c>
      <c r="AF48" s="61">
        <f>INDEX($BB$26:BG$44,MATCH(AE48,$BA$26:$BA$44,-1),MATCH(D48,$BB$25:$BG$25))</f>
        <v>0</v>
      </c>
      <c r="AG48" s="93">
        <f t="shared" si="3"/>
        <v>4</v>
      </c>
      <c r="AH48" s="61">
        <v>1.6</v>
      </c>
      <c r="AI48" s="61">
        <v>1</v>
      </c>
      <c r="AJ48" s="61">
        <v>1.2</v>
      </c>
      <c r="AK48" s="61">
        <v>1</v>
      </c>
      <c r="AL48" s="61">
        <v>1</v>
      </c>
      <c r="AM48" s="61">
        <v>0.8</v>
      </c>
      <c r="AN48" s="68">
        <f t="shared" si="4"/>
        <v>9000.9599999999991</v>
      </c>
      <c r="AO48" s="69">
        <f t="shared" si="5"/>
        <v>9000960000</v>
      </c>
      <c r="AP48" s="69">
        <f t="shared" si="6"/>
        <v>10</v>
      </c>
      <c r="AQ48" s="69">
        <f t="shared" si="7"/>
        <v>10</v>
      </c>
      <c r="AR48" s="85"/>
      <c r="AS48" s="100"/>
      <c r="AT48" s="100"/>
      <c r="AU48" s="100"/>
      <c r="AV48" s="100"/>
    </row>
    <row r="49" spans="1:48">
      <c r="A49" s="11" t="s">
        <v>246</v>
      </c>
      <c r="B49" s="11">
        <v>1631</v>
      </c>
      <c r="D49" s="49" t="s">
        <v>14</v>
      </c>
      <c r="E49" s="47">
        <v>4</v>
      </c>
      <c r="F49" s="47">
        <v>4</v>
      </c>
      <c r="G49" s="47">
        <v>2</v>
      </c>
      <c r="H49" s="47">
        <v>4</v>
      </c>
      <c r="I49" s="47">
        <v>7</v>
      </c>
      <c r="J49" s="47">
        <v>8</v>
      </c>
      <c r="K49" s="47" t="s">
        <v>41</v>
      </c>
      <c r="L49" s="48">
        <v>5</v>
      </c>
      <c r="M49" s="48"/>
      <c r="N49" s="47" t="s">
        <v>23</v>
      </c>
      <c r="O49" s="11" t="s">
        <v>25</v>
      </c>
      <c r="P49" s="11" t="s">
        <v>6</v>
      </c>
      <c r="S49" s="59"/>
      <c r="T49" s="59"/>
      <c r="W49" s="45">
        <v>4</v>
      </c>
      <c r="X49" s="45">
        <v>1</v>
      </c>
      <c r="Y49" s="45">
        <v>3</v>
      </c>
      <c r="Z49" s="45"/>
      <c r="AA49" s="184" t="s">
        <v>207</v>
      </c>
      <c r="AB49" s="11" t="s">
        <v>349</v>
      </c>
      <c r="AC49" s="60">
        <f t="shared" si="0"/>
        <v>0</v>
      </c>
      <c r="AD49" s="60">
        <f t="shared" si="1"/>
        <v>2</v>
      </c>
      <c r="AE49" s="61">
        <f t="shared" si="2"/>
        <v>2</v>
      </c>
      <c r="AF49" s="61">
        <f>INDEX($BB$26:BG$44,MATCH(AE49,$BA$26:$BA$44,-1),MATCH(D49,$BB$25:$BG$25))</f>
        <v>0.5</v>
      </c>
      <c r="AG49" s="93">
        <f t="shared" si="3"/>
        <v>2.5</v>
      </c>
      <c r="AH49" s="61">
        <v>1</v>
      </c>
      <c r="AI49" s="61">
        <v>1</v>
      </c>
      <c r="AJ49" s="61">
        <v>1</v>
      </c>
      <c r="AK49" s="61">
        <v>0.8</v>
      </c>
      <c r="AL49" s="61">
        <v>1</v>
      </c>
      <c r="AM49" s="61">
        <v>0.8</v>
      </c>
      <c r="AN49" s="61">
        <f t="shared" si="4"/>
        <v>358.40000000000003</v>
      </c>
      <c r="AO49" s="62">
        <f t="shared" si="5"/>
        <v>14336000.000000002</v>
      </c>
      <c r="AP49" s="62">
        <f t="shared" si="6"/>
        <v>2</v>
      </c>
      <c r="AQ49" s="62">
        <f t="shared" si="7"/>
        <v>8</v>
      </c>
      <c r="AR49" s="69"/>
      <c r="AS49" s="101"/>
      <c r="AT49" s="101"/>
      <c r="AU49" s="101"/>
      <c r="AV49" s="101"/>
    </row>
    <row r="50" spans="1:48">
      <c r="A50" s="11" t="s">
        <v>244</v>
      </c>
      <c r="B50" s="11">
        <v>1537</v>
      </c>
      <c r="D50" s="49" t="s">
        <v>14</v>
      </c>
      <c r="E50" s="47">
        <v>5</v>
      </c>
      <c r="F50" s="47">
        <v>3</v>
      </c>
      <c r="G50" s="47">
        <v>5</v>
      </c>
      <c r="H50" s="47">
        <v>4</v>
      </c>
      <c r="I50" s="47">
        <v>7</v>
      </c>
      <c r="J50" s="47">
        <v>4</v>
      </c>
      <c r="K50" s="47" t="s">
        <v>41</v>
      </c>
      <c r="L50" s="48">
        <v>6</v>
      </c>
      <c r="M50" s="48"/>
      <c r="N50" s="47"/>
      <c r="O50" s="11" t="s">
        <v>25</v>
      </c>
      <c r="S50" s="59"/>
      <c r="T50" s="59"/>
      <c r="W50" s="45">
        <v>4</v>
      </c>
      <c r="X50" s="45">
        <v>2</v>
      </c>
      <c r="Y50" s="45">
        <v>1</v>
      </c>
      <c r="Z50" s="45"/>
      <c r="AA50" s="184" t="s">
        <v>207</v>
      </c>
      <c r="AB50" s="11" t="s">
        <v>349</v>
      </c>
      <c r="AC50" s="60">
        <f t="shared" si="0"/>
        <v>0.5</v>
      </c>
      <c r="AD50" s="60">
        <f t="shared" si="1"/>
        <v>2</v>
      </c>
      <c r="AE50" s="61">
        <f t="shared" si="2"/>
        <v>2.5</v>
      </c>
      <c r="AF50" s="61">
        <f>INDEX($BB$26:BG$44,MATCH(AE50,$BA$26:$BA$44,-1),MATCH(D50,$BB$25:$BG$25))</f>
        <v>0.5</v>
      </c>
      <c r="AG50" s="93">
        <f t="shared" si="3"/>
        <v>3</v>
      </c>
      <c r="AH50" s="61">
        <v>1</v>
      </c>
      <c r="AI50" s="61">
        <v>1</v>
      </c>
      <c r="AJ50" s="61">
        <v>1</v>
      </c>
      <c r="AK50" s="61">
        <v>1</v>
      </c>
      <c r="AL50" s="61">
        <v>1</v>
      </c>
      <c r="AM50" s="61">
        <v>0.8</v>
      </c>
      <c r="AN50" s="61">
        <f t="shared" si="4"/>
        <v>716</v>
      </c>
      <c r="AO50" s="62">
        <f t="shared" si="5"/>
        <v>28640000</v>
      </c>
      <c r="AP50" s="62">
        <f t="shared" si="6"/>
        <v>2</v>
      </c>
      <c r="AQ50" s="62">
        <f t="shared" si="7"/>
        <v>8</v>
      </c>
      <c r="AR50" s="62"/>
      <c r="AS50" s="99"/>
      <c r="AT50" s="99"/>
      <c r="AU50" s="99"/>
      <c r="AV50" s="99"/>
    </row>
    <row r="51" spans="1:48" ht="15" customHeight="1">
      <c r="A51" s="11" t="s">
        <v>70</v>
      </c>
      <c r="B51" s="11">
        <v>407</v>
      </c>
      <c r="D51" s="49" t="s">
        <v>16</v>
      </c>
      <c r="E51" s="47">
        <v>3</v>
      </c>
      <c r="F51" s="47">
        <v>3</v>
      </c>
      <c r="G51" s="47">
        <v>6</v>
      </c>
      <c r="H51" s="47">
        <v>5</v>
      </c>
      <c r="I51" s="47">
        <v>4</v>
      </c>
      <c r="J51" s="47">
        <v>4</v>
      </c>
      <c r="K51" s="47" t="s">
        <v>41</v>
      </c>
      <c r="L51" s="48">
        <v>7</v>
      </c>
      <c r="M51" s="48"/>
      <c r="N51" s="47"/>
      <c r="O51" s="11" t="s">
        <v>25</v>
      </c>
      <c r="S51" s="59"/>
      <c r="T51" s="59"/>
      <c r="W51" s="45">
        <v>4</v>
      </c>
      <c r="X51" s="45">
        <v>1</v>
      </c>
      <c r="Y51" s="45">
        <v>0</v>
      </c>
      <c r="Z51" s="45"/>
      <c r="AA51" s="184" t="s">
        <v>52</v>
      </c>
      <c r="AB51" s="11" t="s">
        <v>332</v>
      </c>
      <c r="AC51" s="60">
        <f t="shared" si="0"/>
        <v>0.5</v>
      </c>
      <c r="AD51" s="60">
        <f t="shared" si="1"/>
        <v>2.5</v>
      </c>
      <c r="AE51" s="61">
        <f t="shared" si="2"/>
        <v>3</v>
      </c>
      <c r="AF51" s="61">
        <f>INDEX($BB$26:BG$44,MATCH(AE51,$BA$26:$BA$44,-1),MATCH(D51,$BB$25:$BG$25))</f>
        <v>0</v>
      </c>
      <c r="AG51" s="93">
        <f t="shared" si="3"/>
        <v>3</v>
      </c>
      <c r="AH51" s="61">
        <v>1</v>
      </c>
      <c r="AI51" s="61">
        <v>1</v>
      </c>
      <c r="AJ51" s="61">
        <v>1</v>
      </c>
      <c r="AK51" s="61">
        <v>1</v>
      </c>
      <c r="AL51" s="61">
        <v>1</v>
      </c>
      <c r="AM51" s="61">
        <v>0.8</v>
      </c>
      <c r="AN51" s="61">
        <f t="shared" si="4"/>
        <v>1144</v>
      </c>
      <c r="AO51" s="62">
        <f t="shared" si="5"/>
        <v>457600000</v>
      </c>
      <c r="AP51" s="62">
        <f t="shared" si="6"/>
        <v>2</v>
      </c>
      <c r="AQ51" s="62">
        <f t="shared" si="7"/>
        <v>8</v>
      </c>
      <c r="AR51" s="62"/>
      <c r="AS51" s="99"/>
      <c r="AT51" s="99"/>
      <c r="AU51" s="99"/>
      <c r="AV51" s="99"/>
    </row>
    <row r="52" spans="1:48">
      <c r="A52" s="11" t="s">
        <v>131</v>
      </c>
      <c r="B52" s="11">
        <v>2109</v>
      </c>
      <c r="D52" s="49" t="s">
        <v>14</v>
      </c>
      <c r="E52" s="47">
        <v>8</v>
      </c>
      <c r="F52" s="47" t="s">
        <v>15</v>
      </c>
      <c r="G52" s="47">
        <v>5</v>
      </c>
      <c r="H52" s="47">
        <v>6</v>
      </c>
      <c r="I52" s="47">
        <v>4</v>
      </c>
      <c r="J52" s="47">
        <v>5</v>
      </c>
      <c r="K52" s="47" t="s">
        <v>41</v>
      </c>
      <c r="L52" s="48" t="s">
        <v>18</v>
      </c>
      <c r="M52" s="48"/>
      <c r="N52" s="47" t="s">
        <v>19</v>
      </c>
      <c r="O52" s="11" t="s">
        <v>21</v>
      </c>
      <c r="P52" s="11" t="s">
        <v>25</v>
      </c>
      <c r="S52" s="59"/>
      <c r="T52" s="59"/>
      <c r="U52" s="11" t="s">
        <v>18</v>
      </c>
      <c r="W52" s="45">
        <v>1</v>
      </c>
      <c r="X52" s="45">
        <v>0</v>
      </c>
      <c r="Y52" s="45">
        <v>2</v>
      </c>
      <c r="Z52" s="45"/>
      <c r="AA52" s="184" t="s">
        <v>32</v>
      </c>
      <c r="AB52" s="11" t="s">
        <v>334</v>
      </c>
      <c r="AC52" s="60">
        <f t="shared" si="0"/>
        <v>1</v>
      </c>
      <c r="AD52" s="60">
        <f t="shared" si="1"/>
        <v>3</v>
      </c>
      <c r="AE52" s="61">
        <f t="shared" si="2"/>
        <v>4</v>
      </c>
      <c r="AF52" s="61">
        <f>INDEX($BB$26:BG$44,MATCH(AE52,$BA$26:$BA$44,-1),MATCH(D52,$BB$25:$BG$25))</f>
        <v>0</v>
      </c>
      <c r="AG52" s="93">
        <f t="shared" si="3"/>
        <v>4</v>
      </c>
      <c r="AH52" s="61">
        <v>1</v>
      </c>
      <c r="AI52" s="61">
        <v>1</v>
      </c>
      <c r="AJ52" s="61">
        <v>1</v>
      </c>
      <c r="AK52" s="61">
        <v>1</v>
      </c>
      <c r="AL52" s="61">
        <v>0.8</v>
      </c>
      <c r="AM52" s="61">
        <v>0.8</v>
      </c>
      <c r="AN52" s="61">
        <f t="shared" si="4"/>
        <v>6000</v>
      </c>
      <c r="AO52" s="62">
        <f t="shared" si="5"/>
        <v>6000000000</v>
      </c>
      <c r="AP52" s="62">
        <f t="shared" si="6"/>
        <v>7</v>
      </c>
      <c r="AQ52" s="62">
        <f t="shared" si="7"/>
        <v>7</v>
      </c>
      <c r="AR52" s="62"/>
      <c r="AS52" s="99"/>
      <c r="AT52" s="99"/>
      <c r="AU52" s="99"/>
      <c r="AV52" s="99"/>
    </row>
    <row r="53" spans="1:48" ht="15" customHeight="1">
      <c r="A53" s="58" t="s">
        <v>129</v>
      </c>
      <c r="B53" s="58">
        <v>2105</v>
      </c>
      <c r="C53" s="58"/>
      <c r="D53" s="63" t="s">
        <v>14</v>
      </c>
      <c r="E53" s="64">
        <v>6</v>
      </c>
      <c r="F53" s="64">
        <v>6</v>
      </c>
      <c r="G53" s="64">
        <v>5</v>
      </c>
      <c r="H53" s="64">
        <v>3</v>
      </c>
      <c r="I53" s="64">
        <v>4</v>
      </c>
      <c r="J53" s="64">
        <v>6</v>
      </c>
      <c r="K53" s="64" t="s">
        <v>41</v>
      </c>
      <c r="L53" s="65">
        <v>5</v>
      </c>
      <c r="M53" s="65"/>
      <c r="N53" s="64"/>
      <c r="O53" s="58" t="s">
        <v>33</v>
      </c>
      <c r="P53" s="58" t="s">
        <v>25</v>
      </c>
      <c r="Q53" s="58"/>
      <c r="R53" s="58"/>
      <c r="S53" s="58"/>
      <c r="T53" s="58"/>
      <c r="U53" s="58"/>
      <c r="V53" s="58"/>
      <c r="W53" s="67">
        <v>6</v>
      </c>
      <c r="X53" s="67">
        <v>1</v>
      </c>
      <c r="Y53" s="67">
        <v>0</v>
      </c>
      <c r="Z53" s="67"/>
      <c r="AA53" s="185" t="s">
        <v>53</v>
      </c>
      <c r="AB53" s="58" t="s">
        <v>334</v>
      </c>
      <c r="AC53" s="60">
        <f t="shared" si="0"/>
        <v>0</v>
      </c>
      <c r="AD53" s="60">
        <f t="shared" si="1"/>
        <v>1.5</v>
      </c>
      <c r="AE53" s="61">
        <f t="shared" si="2"/>
        <v>1.5</v>
      </c>
      <c r="AF53" s="61">
        <f>INDEX($BB$26:BG$44,MATCH(AE53,$BA$26:$BA$44,-1),MATCH(D53,$BB$25:$BG$25))</f>
        <v>0.5</v>
      </c>
      <c r="AG53" s="93">
        <f t="shared" si="3"/>
        <v>2</v>
      </c>
      <c r="AH53" s="61">
        <v>1</v>
      </c>
      <c r="AI53" s="61">
        <v>1</v>
      </c>
      <c r="AJ53" s="61">
        <v>1</v>
      </c>
      <c r="AK53" s="61">
        <v>1</v>
      </c>
      <c r="AL53" s="61">
        <v>1</v>
      </c>
      <c r="AM53" s="61">
        <v>0.8</v>
      </c>
      <c r="AN53" s="68">
        <f t="shared" si="4"/>
        <v>448</v>
      </c>
      <c r="AO53" s="69">
        <f t="shared" si="5"/>
        <v>2688000</v>
      </c>
      <c r="AP53" s="69">
        <f t="shared" si="6"/>
        <v>1</v>
      </c>
      <c r="AQ53" s="69">
        <f t="shared" si="7"/>
        <v>6</v>
      </c>
      <c r="AR53" s="62"/>
      <c r="AS53" s="99"/>
      <c r="AT53" s="99"/>
      <c r="AU53" s="99"/>
      <c r="AV53" s="99"/>
    </row>
    <row r="54" spans="1:48" ht="15" customHeight="1">
      <c r="A54" s="11" t="s">
        <v>150</v>
      </c>
      <c r="B54" s="11">
        <v>2605</v>
      </c>
      <c r="D54" s="49" t="s">
        <v>14</v>
      </c>
      <c r="E54" s="47">
        <v>7</v>
      </c>
      <c r="F54" s="47">
        <v>7</v>
      </c>
      <c r="G54" s="47">
        <v>7</v>
      </c>
      <c r="H54" s="47">
        <v>4</v>
      </c>
      <c r="I54" s="47">
        <v>6</v>
      </c>
      <c r="J54" s="47">
        <v>4</v>
      </c>
      <c r="K54" s="47" t="s">
        <v>41</v>
      </c>
      <c r="L54" s="48">
        <v>7</v>
      </c>
      <c r="M54" s="48"/>
      <c r="N54" s="47"/>
      <c r="O54" s="11" t="s">
        <v>25</v>
      </c>
      <c r="S54" s="59"/>
      <c r="T54" s="59"/>
      <c r="W54" s="45">
        <v>6</v>
      </c>
      <c r="X54" s="45">
        <v>0</v>
      </c>
      <c r="Y54" s="45">
        <v>4</v>
      </c>
      <c r="Z54" s="45"/>
      <c r="AA54" s="184" t="s">
        <v>53</v>
      </c>
      <c r="AB54" s="11" t="s">
        <v>335</v>
      </c>
      <c r="AC54" s="60">
        <f t="shared" si="0"/>
        <v>0.5</v>
      </c>
      <c r="AD54" s="60">
        <f t="shared" si="1"/>
        <v>2</v>
      </c>
      <c r="AE54" s="61">
        <f t="shared" si="2"/>
        <v>2.5</v>
      </c>
      <c r="AF54" s="61">
        <f>INDEX($BB$26:BG$44,MATCH(AE54,$BA$26:$BA$44,-1),MATCH(D54,$BB$25:$BG$25))</f>
        <v>0.5</v>
      </c>
      <c r="AG54" s="93">
        <f t="shared" si="3"/>
        <v>3</v>
      </c>
      <c r="AH54" s="61">
        <v>1</v>
      </c>
      <c r="AI54" s="61">
        <v>1</v>
      </c>
      <c r="AJ54" s="61">
        <v>1</v>
      </c>
      <c r="AK54" s="61">
        <v>1</v>
      </c>
      <c r="AL54" s="61">
        <v>1</v>
      </c>
      <c r="AM54" s="61">
        <v>0.8</v>
      </c>
      <c r="AN54" s="61">
        <f t="shared" si="4"/>
        <v>1144</v>
      </c>
      <c r="AO54" s="62">
        <f t="shared" si="5"/>
        <v>68640000</v>
      </c>
      <c r="AP54" s="62">
        <f t="shared" si="6"/>
        <v>1</v>
      </c>
      <c r="AQ54" s="62">
        <f t="shared" si="7"/>
        <v>6</v>
      </c>
      <c r="AR54" s="69"/>
      <c r="AS54" s="99"/>
      <c r="AT54" s="99"/>
      <c r="AU54" s="99"/>
      <c r="AV54" s="99"/>
    </row>
    <row r="55" spans="1:48" ht="15" customHeight="1">
      <c r="A55" s="78" t="s">
        <v>119</v>
      </c>
      <c r="B55" s="78">
        <v>1808</v>
      </c>
      <c r="C55" s="78"/>
      <c r="D55" s="79" t="s">
        <v>14</v>
      </c>
      <c r="E55" s="80">
        <v>5</v>
      </c>
      <c r="F55" s="80">
        <v>5</v>
      </c>
      <c r="G55" s="80">
        <v>5</v>
      </c>
      <c r="H55" s="80">
        <v>3</v>
      </c>
      <c r="I55" s="80">
        <v>6</v>
      </c>
      <c r="J55" s="80">
        <v>6</v>
      </c>
      <c r="K55" s="80" t="s">
        <v>41</v>
      </c>
      <c r="L55" s="81">
        <v>6</v>
      </c>
      <c r="M55" s="81"/>
      <c r="N55" s="80" t="s">
        <v>15</v>
      </c>
      <c r="O55" s="78" t="s">
        <v>33</v>
      </c>
      <c r="P55" s="78" t="s">
        <v>25</v>
      </c>
      <c r="Q55" s="78"/>
      <c r="R55" s="78"/>
      <c r="S55" s="83"/>
      <c r="T55" s="83"/>
      <c r="U55" s="78"/>
      <c r="V55" s="78"/>
      <c r="W55" s="56">
        <v>6</v>
      </c>
      <c r="X55" s="56">
        <v>0</v>
      </c>
      <c r="Y55" s="56">
        <v>5</v>
      </c>
      <c r="Z55" s="56"/>
      <c r="AA55" s="186" t="s">
        <v>53</v>
      </c>
      <c r="AB55" s="78" t="s">
        <v>334</v>
      </c>
      <c r="AC55" s="60">
        <f t="shared" si="0"/>
        <v>0.5</v>
      </c>
      <c r="AD55" s="60">
        <f t="shared" si="1"/>
        <v>1.5</v>
      </c>
      <c r="AE55" s="61">
        <f t="shared" si="2"/>
        <v>2</v>
      </c>
      <c r="AF55" s="61">
        <f>INDEX($BB$26:BG$44,MATCH(AE55,$BA$26:$BA$44,-1),MATCH(D55,$BB$25:$BG$25))</f>
        <v>0.5</v>
      </c>
      <c r="AG55" s="93">
        <f t="shared" si="3"/>
        <v>2.5</v>
      </c>
      <c r="AH55" s="61">
        <v>1</v>
      </c>
      <c r="AI55" s="61">
        <v>1</v>
      </c>
      <c r="AJ55" s="61">
        <v>1</v>
      </c>
      <c r="AK55" s="61">
        <v>1</v>
      </c>
      <c r="AL55" s="61">
        <v>1</v>
      </c>
      <c r="AM55" s="61">
        <v>0.8</v>
      </c>
      <c r="AN55" s="84">
        <f t="shared" si="4"/>
        <v>716</v>
      </c>
      <c r="AO55" s="85">
        <f t="shared" si="5"/>
        <v>4296000</v>
      </c>
      <c r="AP55" s="85">
        <f t="shared" si="6"/>
        <v>1</v>
      </c>
      <c r="AQ55" s="85">
        <f t="shared" si="7"/>
        <v>6</v>
      </c>
      <c r="AR55" s="62"/>
      <c r="AS55" s="99"/>
      <c r="AT55" s="99"/>
      <c r="AU55" s="99"/>
      <c r="AV55" s="99"/>
    </row>
    <row r="56" spans="1:48" ht="15" customHeight="1">
      <c r="A56" s="11" t="s">
        <v>269</v>
      </c>
      <c r="B56" s="11">
        <v>2031</v>
      </c>
      <c r="D56" s="49" t="s">
        <v>22</v>
      </c>
      <c r="E56" s="47">
        <v>2</v>
      </c>
      <c r="F56" s="47">
        <v>4</v>
      </c>
      <c r="G56" s="47">
        <v>1</v>
      </c>
      <c r="H56" s="47">
        <v>5</v>
      </c>
      <c r="I56" s="47">
        <v>8</v>
      </c>
      <c r="J56" s="47">
        <v>4</v>
      </c>
      <c r="K56" s="47" t="s">
        <v>41</v>
      </c>
      <c r="L56" s="48">
        <v>2</v>
      </c>
      <c r="M56" s="48"/>
      <c r="N56" s="47"/>
      <c r="O56" s="11" t="s">
        <v>25</v>
      </c>
      <c r="P56" s="11" t="s">
        <v>6</v>
      </c>
      <c r="S56" s="59"/>
      <c r="T56" s="59"/>
      <c r="W56" s="45">
        <v>5</v>
      </c>
      <c r="X56" s="45">
        <v>1</v>
      </c>
      <c r="Y56" s="45">
        <v>3</v>
      </c>
      <c r="Z56" s="45"/>
      <c r="AA56" s="184" t="s">
        <v>243</v>
      </c>
      <c r="AB56" s="11" t="s">
        <v>350</v>
      </c>
      <c r="AC56" s="60">
        <f t="shared" si="0"/>
        <v>-0.5</v>
      </c>
      <c r="AD56" s="60">
        <f t="shared" si="1"/>
        <v>2.5</v>
      </c>
      <c r="AE56" s="61">
        <f t="shared" si="2"/>
        <v>2</v>
      </c>
      <c r="AF56" s="61">
        <f>INDEX($BB$26:BG$44,MATCH(AE56,$BA$26:$BA$44,-1),MATCH(D56,$BB$25:$BG$25))</f>
        <v>-2.5</v>
      </c>
      <c r="AG56" s="93">
        <f t="shared" si="3"/>
        <v>-0.5</v>
      </c>
      <c r="AH56" s="61">
        <v>1</v>
      </c>
      <c r="AI56" s="61">
        <v>1</v>
      </c>
      <c r="AJ56" s="61">
        <v>1</v>
      </c>
      <c r="AK56" s="61">
        <v>0.8</v>
      </c>
      <c r="AL56" s="61">
        <v>1</v>
      </c>
      <c r="AM56" s="61">
        <v>0.8</v>
      </c>
      <c r="AN56" s="61">
        <f t="shared" si="4"/>
        <v>86.4</v>
      </c>
      <c r="AO56" s="62">
        <f t="shared" si="5"/>
        <v>43200000</v>
      </c>
      <c r="AP56" s="62">
        <f t="shared" si="6"/>
        <v>1</v>
      </c>
      <c r="AQ56" s="62">
        <f t="shared" si="7"/>
        <v>5</v>
      </c>
      <c r="AR56" s="62"/>
      <c r="AS56" s="99"/>
      <c r="AT56" s="99"/>
      <c r="AU56" s="99"/>
      <c r="AV56" s="99"/>
    </row>
    <row r="57" spans="1:48" ht="15" customHeight="1">
      <c r="A57" s="58" t="s">
        <v>76</v>
      </c>
      <c r="B57" s="58">
        <v>601</v>
      </c>
      <c r="C57" s="58"/>
      <c r="D57" s="63" t="s">
        <v>16</v>
      </c>
      <c r="E57" s="64">
        <v>3</v>
      </c>
      <c r="F57" s="64">
        <v>6</v>
      </c>
      <c r="G57" s="64">
        <v>3</v>
      </c>
      <c r="H57" s="64">
        <v>4</v>
      </c>
      <c r="I57" s="64">
        <v>4</v>
      </c>
      <c r="J57" s="64">
        <v>1</v>
      </c>
      <c r="K57" s="64" t="s">
        <v>41</v>
      </c>
      <c r="L57" s="65">
        <v>3</v>
      </c>
      <c r="M57" s="65"/>
      <c r="N57" s="64"/>
      <c r="O57" s="58" t="s">
        <v>25</v>
      </c>
      <c r="P57" s="58"/>
      <c r="Q57" s="58"/>
      <c r="R57" s="58"/>
      <c r="S57" s="70"/>
      <c r="T57" s="70"/>
      <c r="U57" s="58"/>
      <c r="V57" s="58"/>
      <c r="W57" s="67">
        <v>5</v>
      </c>
      <c r="X57" s="67">
        <v>0</v>
      </c>
      <c r="Y57" s="67">
        <v>3</v>
      </c>
      <c r="Z57" s="67"/>
      <c r="AA57" s="185" t="s">
        <v>52</v>
      </c>
      <c r="AB57" s="58" t="s">
        <v>332</v>
      </c>
      <c r="AC57" s="60">
        <f t="shared" si="0"/>
        <v>0</v>
      </c>
      <c r="AD57" s="60">
        <f t="shared" si="1"/>
        <v>2</v>
      </c>
      <c r="AE57" s="61">
        <f t="shared" si="2"/>
        <v>2</v>
      </c>
      <c r="AF57" s="61">
        <f>INDEX($BB$26:BG$44,MATCH(AE57,$BA$26:$BA$44,-1),MATCH(D57,$BB$25:$BG$25))</f>
        <v>0</v>
      </c>
      <c r="AG57" s="93">
        <f t="shared" si="3"/>
        <v>2</v>
      </c>
      <c r="AH57" s="61">
        <v>1</v>
      </c>
      <c r="AI57" s="61">
        <v>1</v>
      </c>
      <c r="AJ57" s="61">
        <v>1</v>
      </c>
      <c r="AK57" s="61">
        <v>1</v>
      </c>
      <c r="AL57" s="61">
        <v>1</v>
      </c>
      <c r="AM57" s="61">
        <v>0.8</v>
      </c>
      <c r="AN57" s="68">
        <f t="shared" si="4"/>
        <v>176</v>
      </c>
      <c r="AO57" s="69">
        <f t="shared" si="5"/>
        <v>8800000</v>
      </c>
      <c r="AP57" s="69">
        <f t="shared" si="6"/>
        <v>1</v>
      </c>
      <c r="AQ57" s="69">
        <f t="shared" si="7"/>
        <v>5</v>
      </c>
      <c r="AR57" s="62"/>
      <c r="AS57" s="99"/>
      <c r="AT57" s="99"/>
      <c r="AU57" s="99"/>
      <c r="AV57" s="99"/>
    </row>
    <row r="58" spans="1:48" ht="15" customHeight="1">
      <c r="A58" s="11" t="s">
        <v>276</v>
      </c>
      <c r="B58" s="11">
        <v>2138</v>
      </c>
      <c r="D58" s="49" t="s">
        <v>18</v>
      </c>
      <c r="E58" s="47">
        <v>2</v>
      </c>
      <c r="F58" s="47">
        <v>4</v>
      </c>
      <c r="G58" s="47">
        <v>0</v>
      </c>
      <c r="H58" s="47">
        <v>5</v>
      </c>
      <c r="I58" s="47">
        <v>2</v>
      </c>
      <c r="J58" s="47">
        <v>3</v>
      </c>
      <c r="K58" s="47" t="s">
        <v>41</v>
      </c>
      <c r="L58" s="48" t="s">
        <v>15</v>
      </c>
      <c r="M58" s="48"/>
      <c r="N58" s="47"/>
      <c r="O58" s="11" t="s">
        <v>35</v>
      </c>
      <c r="P58" s="11" t="s">
        <v>25</v>
      </c>
      <c r="Q58" s="11" t="s">
        <v>6</v>
      </c>
      <c r="R58" s="11" t="s">
        <v>44</v>
      </c>
      <c r="S58" s="59"/>
      <c r="T58" s="59"/>
      <c r="W58" s="45">
        <v>4</v>
      </c>
      <c r="X58" s="45">
        <v>2</v>
      </c>
      <c r="Y58" s="45">
        <v>1</v>
      </c>
      <c r="Z58" s="45"/>
      <c r="AA58" s="184" t="s">
        <v>243</v>
      </c>
      <c r="AB58" s="11" t="s">
        <v>350</v>
      </c>
      <c r="AC58" s="60">
        <f t="shared" si="0"/>
        <v>1</v>
      </c>
      <c r="AD58" s="60">
        <f t="shared" si="1"/>
        <v>2.5</v>
      </c>
      <c r="AE58" s="61">
        <f t="shared" si="2"/>
        <v>3.5</v>
      </c>
      <c r="AF58" s="61">
        <f>INDEX($BB$26:BG$44,MATCH(AE58,$BA$26:$BA$44,-1),MATCH(D58,$BB$25:$BG$25))</f>
        <v>0.5</v>
      </c>
      <c r="AG58" s="93">
        <f t="shared" si="3"/>
        <v>4</v>
      </c>
      <c r="AH58" s="61">
        <v>1</v>
      </c>
      <c r="AI58" s="61">
        <v>1</v>
      </c>
      <c r="AJ58" s="61">
        <v>1</v>
      </c>
      <c r="AK58" s="61">
        <v>0.8</v>
      </c>
      <c r="AL58" s="61">
        <v>0.8</v>
      </c>
      <c r="AM58" s="61">
        <v>0.8</v>
      </c>
      <c r="AN58" s="61">
        <f t="shared" si="4"/>
        <v>3000.32</v>
      </c>
      <c r="AO58" s="62">
        <f t="shared" si="5"/>
        <v>1200128000</v>
      </c>
      <c r="AP58" s="62">
        <f t="shared" si="6"/>
        <v>1</v>
      </c>
      <c r="AQ58" s="62">
        <f t="shared" si="7"/>
        <v>4</v>
      </c>
      <c r="AR58" s="62"/>
      <c r="AS58" s="99"/>
      <c r="AT58" s="99"/>
      <c r="AU58" s="99"/>
      <c r="AV58" s="99"/>
    </row>
    <row r="59" spans="1:48" ht="15" customHeight="1">
      <c r="A59" s="11" t="s">
        <v>117</v>
      </c>
      <c r="B59" s="11">
        <v>1802</v>
      </c>
      <c r="D59" s="49" t="s">
        <v>14</v>
      </c>
      <c r="E59" s="47">
        <v>4</v>
      </c>
      <c r="F59" s="47">
        <v>2</v>
      </c>
      <c r="G59" s="47">
        <v>3</v>
      </c>
      <c r="H59" s="47">
        <v>3</v>
      </c>
      <c r="I59" s="47">
        <v>3</v>
      </c>
      <c r="J59" s="47">
        <v>5</v>
      </c>
      <c r="K59" s="47" t="s">
        <v>41</v>
      </c>
      <c r="L59" s="48">
        <v>6</v>
      </c>
      <c r="M59" s="48"/>
      <c r="N59" s="47"/>
      <c r="O59" s="11" t="s">
        <v>33</v>
      </c>
      <c r="P59" s="11" t="s">
        <v>25</v>
      </c>
      <c r="Q59" s="11" t="s">
        <v>6</v>
      </c>
      <c r="W59" s="45">
        <v>3</v>
      </c>
      <c r="X59" s="45">
        <v>1</v>
      </c>
      <c r="Y59" s="45">
        <v>4</v>
      </c>
      <c r="Z59" s="45"/>
      <c r="AA59" s="184" t="s">
        <v>53</v>
      </c>
      <c r="AB59" s="11" t="s">
        <v>334</v>
      </c>
      <c r="AC59" s="60">
        <f t="shared" si="0"/>
        <v>0.5</v>
      </c>
      <c r="AD59" s="60">
        <f t="shared" si="1"/>
        <v>1.5</v>
      </c>
      <c r="AE59" s="61">
        <f t="shared" si="2"/>
        <v>2</v>
      </c>
      <c r="AF59" s="61">
        <f>INDEX($BB$26:BG$44,MATCH(AE59,$BA$26:$BA$44,-1),MATCH(D59,$BB$25:$BG$25))</f>
        <v>0.5</v>
      </c>
      <c r="AG59" s="93">
        <f t="shared" si="3"/>
        <v>2.5</v>
      </c>
      <c r="AH59" s="61">
        <v>1</v>
      </c>
      <c r="AI59" s="61">
        <v>1</v>
      </c>
      <c r="AJ59" s="61">
        <v>1</v>
      </c>
      <c r="AK59" s="61">
        <v>0.8</v>
      </c>
      <c r="AL59" s="61">
        <v>1</v>
      </c>
      <c r="AM59" s="61">
        <v>0.8</v>
      </c>
      <c r="AN59" s="61">
        <f t="shared" si="4"/>
        <v>572.80000000000007</v>
      </c>
      <c r="AO59" s="62">
        <f t="shared" si="5"/>
        <v>1718400.0000000002</v>
      </c>
      <c r="AP59" s="62">
        <f t="shared" si="6"/>
        <v>1</v>
      </c>
      <c r="AQ59" s="62">
        <f t="shared" si="7"/>
        <v>3</v>
      </c>
      <c r="AR59" s="62"/>
      <c r="AS59" s="100"/>
      <c r="AT59" s="100"/>
      <c r="AU59" s="100"/>
      <c r="AV59" s="100"/>
    </row>
    <row r="60" spans="1:48" ht="15" customHeight="1">
      <c r="A60" s="58" t="s">
        <v>80</v>
      </c>
      <c r="B60" s="58">
        <v>701</v>
      </c>
      <c r="C60" s="58"/>
      <c r="D60" s="63" t="s">
        <v>14</v>
      </c>
      <c r="E60" s="64">
        <v>5</v>
      </c>
      <c r="F60" s="64">
        <v>6</v>
      </c>
      <c r="G60" s="64">
        <v>3</v>
      </c>
      <c r="H60" s="64">
        <v>3</v>
      </c>
      <c r="I60" s="64">
        <v>5</v>
      </c>
      <c r="J60" s="64">
        <v>3</v>
      </c>
      <c r="K60" s="64" t="s">
        <v>41</v>
      </c>
      <c r="L60" s="65">
        <v>5</v>
      </c>
      <c r="M60" s="65"/>
      <c r="N60" s="64" t="s">
        <v>23</v>
      </c>
      <c r="O60" s="58" t="s">
        <v>33</v>
      </c>
      <c r="P60" s="58" t="s">
        <v>25</v>
      </c>
      <c r="Q60" s="58"/>
      <c r="R60" s="58"/>
      <c r="S60" s="58"/>
      <c r="T60" s="58"/>
      <c r="U60" s="58"/>
      <c r="V60" s="58"/>
      <c r="W60" s="67">
        <v>3</v>
      </c>
      <c r="X60" s="67">
        <v>2</v>
      </c>
      <c r="Y60" s="67">
        <v>2</v>
      </c>
      <c r="Z60" s="67"/>
      <c r="AA60" s="185" t="s">
        <v>52</v>
      </c>
      <c r="AB60" s="58" t="s">
        <v>332</v>
      </c>
      <c r="AC60" s="60">
        <f t="shared" si="0"/>
        <v>0</v>
      </c>
      <c r="AD60" s="60">
        <f t="shared" si="1"/>
        <v>1.5</v>
      </c>
      <c r="AE60" s="61">
        <f t="shared" si="2"/>
        <v>1.5</v>
      </c>
      <c r="AF60" s="61">
        <f>INDEX($BB$26:BG$44,MATCH(AE60,$BA$26:$BA$44,-1),MATCH(D60,$BB$25:$BG$25))</f>
        <v>0.5</v>
      </c>
      <c r="AG60" s="93">
        <f t="shared" si="3"/>
        <v>2</v>
      </c>
      <c r="AH60" s="61">
        <v>1</v>
      </c>
      <c r="AI60" s="61">
        <v>1</v>
      </c>
      <c r="AJ60" s="61">
        <v>1</v>
      </c>
      <c r="AK60" s="61">
        <v>1</v>
      </c>
      <c r="AL60" s="61">
        <v>1</v>
      </c>
      <c r="AM60" s="61">
        <v>0.8</v>
      </c>
      <c r="AN60" s="68">
        <f t="shared" si="4"/>
        <v>448</v>
      </c>
      <c r="AO60" s="69">
        <f t="shared" si="5"/>
        <v>1344000</v>
      </c>
      <c r="AP60" s="69">
        <f t="shared" si="6"/>
        <v>1</v>
      </c>
      <c r="AQ60" s="69">
        <f t="shared" si="7"/>
        <v>3</v>
      </c>
      <c r="AR60" s="62"/>
      <c r="AS60" s="99"/>
      <c r="AT60" s="99"/>
      <c r="AU60" s="99"/>
      <c r="AV60" s="99"/>
    </row>
    <row r="61" spans="1:48" ht="15" customHeight="1">
      <c r="A61" s="11" t="s">
        <v>222</v>
      </c>
      <c r="B61" s="11">
        <v>1112</v>
      </c>
      <c r="D61" s="49" t="s">
        <v>14</v>
      </c>
      <c r="E61" s="47">
        <v>5</v>
      </c>
      <c r="F61" s="47">
        <v>7</v>
      </c>
      <c r="G61" s="47">
        <v>7</v>
      </c>
      <c r="H61" s="47">
        <v>3</v>
      </c>
      <c r="I61" s="47">
        <v>8</v>
      </c>
      <c r="J61" s="47" t="s">
        <v>15</v>
      </c>
      <c r="K61" s="47" t="s">
        <v>41</v>
      </c>
      <c r="L61" s="48">
        <v>5</v>
      </c>
      <c r="M61" s="48"/>
      <c r="N61" s="47"/>
      <c r="O61" s="11" t="s">
        <v>33</v>
      </c>
      <c r="P61" s="11" t="s">
        <v>25</v>
      </c>
      <c r="W61" s="45">
        <v>3</v>
      </c>
      <c r="X61" s="45">
        <v>2</v>
      </c>
      <c r="Y61" s="45">
        <v>3</v>
      </c>
      <c r="Z61" s="45"/>
      <c r="AA61" s="184" t="s">
        <v>52</v>
      </c>
      <c r="AB61" s="11" t="s">
        <v>341</v>
      </c>
      <c r="AC61" s="60">
        <f t="shared" si="0"/>
        <v>0</v>
      </c>
      <c r="AD61" s="60">
        <f t="shared" si="1"/>
        <v>1.5</v>
      </c>
      <c r="AE61" s="61">
        <f t="shared" si="2"/>
        <v>1.5</v>
      </c>
      <c r="AF61" s="61">
        <f>INDEX($BB$26:BG$44,MATCH(AE61,$BA$26:$BA$44,-1),MATCH(D61,$BB$25:$BG$25))</f>
        <v>0.5</v>
      </c>
      <c r="AG61" s="93">
        <f t="shared" si="3"/>
        <v>2</v>
      </c>
      <c r="AH61" s="61">
        <v>1</v>
      </c>
      <c r="AI61" s="61">
        <v>1</v>
      </c>
      <c r="AJ61" s="61">
        <v>1</v>
      </c>
      <c r="AK61" s="61">
        <v>1</v>
      </c>
      <c r="AL61" s="61">
        <v>1</v>
      </c>
      <c r="AM61" s="61">
        <v>0.8</v>
      </c>
      <c r="AN61" s="61">
        <f t="shared" si="4"/>
        <v>448</v>
      </c>
      <c r="AO61" s="62">
        <f t="shared" si="5"/>
        <v>1344000</v>
      </c>
      <c r="AP61" s="62">
        <f t="shared" si="6"/>
        <v>1</v>
      </c>
      <c r="AQ61" s="62">
        <f t="shared" si="7"/>
        <v>3</v>
      </c>
      <c r="AR61" s="62"/>
    </row>
    <row r="62" spans="1:48" ht="15" customHeight="1">
      <c r="A62" s="11" t="s">
        <v>160</v>
      </c>
      <c r="B62" s="11">
        <v>2804</v>
      </c>
      <c r="D62" s="49" t="s">
        <v>18</v>
      </c>
      <c r="E62" s="47">
        <v>5</v>
      </c>
      <c r="F62" s="47">
        <v>3</v>
      </c>
      <c r="G62" s="47">
        <v>7</v>
      </c>
      <c r="H62" s="47">
        <v>5</v>
      </c>
      <c r="I62" s="47">
        <v>5</v>
      </c>
      <c r="J62" s="47" t="s">
        <v>15</v>
      </c>
      <c r="K62" s="47" t="s">
        <v>41</v>
      </c>
      <c r="L62" s="48" t="s">
        <v>15</v>
      </c>
      <c r="M62" s="48"/>
      <c r="N62" s="47"/>
      <c r="O62" s="11" t="s">
        <v>25</v>
      </c>
      <c r="S62" s="59"/>
      <c r="T62" s="59"/>
      <c r="W62" s="45">
        <v>3</v>
      </c>
      <c r="X62" s="45">
        <v>2</v>
      </c>
      <c r="Y62" s="45">
        <v>4</v>
      </c>
      <c r="Z62" s="45"/>
      <c r="AA62" s="184" t="s">
        <v>27</v>
      </c>
      <c r="AB62" s="11" t="s">
        <v>335</v>
      </c>
      <c r="AC62" s="60">
        <f t="shared" si="0"/>
        <v>1</v>
      </c>
      <c r="AD62" s="60">
        <f t="shared" si="1"/>
        <v>2.5</v>
      </c>
      <c r="AE62" s="61">
        <f t="shared" si="2"/>
        <v>3.5</v>
      </c>
      <c r="AF62" s="61">
        <f>INDEX($BB$26:BG$44,MATCH(AE62,$BA$26:$BA$44,-1),MATCH(D62,$BB$25:$BG$25))</f>
        <v>0.5</v>
      </c>
      <c r="AG62" s="93">
        <f t="shared" si="3"/>
        <v>4</v>
      </c>
      <c r="AH62" s="61">
        <v>1</v>
      </c>
      <c r="AI62" s="61">
        <v>1</v>
      </c>
      <c r="AJ62" s="61">
        <v>1</v>
      </c>
      <c r="AK62" s="61">
        <v>1</v>
      </c>
      <c r="AL62" s="61">
        <v>1</v>
      </c>
      <c r="AM62" s="61">
        <v>0.8</v>
      </c>
      <c r="AN62" s="61">
        <f t="shared" si="4"/>
        <v>4688</v>
      </c>
      <c r="AO62" s="62">
        <f t="shared" si="5"/>
        <v>1406400000</v>
      </c>
      <c r="AP62" s="62">
        <f t="shared" si="6"/>
        <v>1</v>
      </c>
      <c r="AQ62" s="62">
        <f t="shared" si="7"/>
        <v>3</v>
      </c>
      <c r="AR62" s="62"/>
      <c r="AS62" s="99"/>
      <c r="AT62" s="99"/>
      <c r="AU62" s="99"/>
      <c r="AV62" s="99"/>
    </row>
    <row r="63" spans="1:48" ht="15" customHeight="1">
      <c r="A63" s="58" t="s">
        <v>174</v>
      </c>
      <c r="B63" s="58">
        <v>3105</v>
      </c>
      <c r="C63" s="58"/>
      <c r="D63" s="63" t="s">
        <v>14</v>
      </c>
      <c r="E63" s="64">
        <v>6</v>
      </c>
      <c r="F63" s="64">
        <v>5</v>
      </c>
      <c r="G63" s="64">
        <v>9</v>
      </c>
      <c r="H63" s="64">
        <v>5</v>
      </c>
      <c r="I63" s="64">
        <v>5</v>
      </c>
      <c r="J63" s="64">
        <v>4</v>
      </c>
      <c r="K63" s="64" t="s">
        <v>41</v>
      </c>
      <c r="L63" s="65">
        <v>2</v>
      </c>
      <c r="M63" s="65"/>
      <c r="N63" s="64"/>
      <c r="O63" s="58" t="s">
        <v>25</v>
      </c>
      <c r="P63" s="58"/>
      <c r="Q63" s="58"/>
      <c r="R63" s="58"/>
      <c r="S63" s="70"/>
      <c r="T63" s="70"/>
      <c r="U63" s="58"/>
      <c r="V63" s="58"/>
      <c r="W63" s="67">
        <v>3</v>
      </c>
      <c r="X63" s="67">
        <v>1</v>
      </c>
      <c r="Y63" s="67">
        <v>2</v>
      </c>
      <c r="Z63" s="67"/>
      <c r="AA63" s="185" t="s">
        <v>53</v>
      </c>
      <c r="AB63" s="58" t="s">
        <v>335</v>
      </c>
      <c r="AC63" s="60">
        <f t="shared" si="0"/>
        <v>-0.5</v>
      </c>
      <c r="AD63" s="60">
        <f t="shared" si="1"/>
        <v>2.5</v>
      </c>
      <c r="AE63" s="61">
        <f t="shared" si="2"/>
        <v>2</v>
      </c>
      <c r="AF63" s="61">
        <f>INDEX($BB$26:BG$44,MATCH(AE63,$BA$26:$BA$44,-1),MATCH(D63,$BB$25:$BG$25))</f>
        <v>0.5</v>
      </c>
      <c r="AG63" s="93">
        <f t="shared" si="3"/>
        <v>2.5</v>
      </c>
      <c r="AH63" s="61">
        <v>1</v>
      </c>
      <c r="AI63" s="61">
        <v>1</v>
      </c>
      <c r="AJ63" s="61">
        <v>1</v>
      </c>
      <c r="AK63" s="61">
        <v>1</v>
      </c>
      <c r="AL63" s="61">
        <v>1</v>
      </c>
      <c r="AM63" s="61">
        <v>0.8</v>
      </c>
      <c r="AN63" s="68">
        <f t="shared" si="4"/>
        <v>108</v>
      </c>
      <c r="AO63" s="69">
        <f t="shared" si="5"/>
        <v>32400000</v>
      </c>
      <c r="AP63" s="69">
        <f t="shared" si="6"/>
        <v>1</v>
      </c>
      <c r="AQ63" s="69">
        <f t="shared" si="7"/>
        <v>3</v>
      </c>
      <c r="AR63" s="62"/>
      <c r="AS63" s="99"/>
      <c r="AT63" s="99"/>
      <c r="AU63" s="99"/>
      <c r="AV63" s="99"/>
    </row>
    <row r="64" spans="1:48" ht="15" customHeight="1">
      <c r="A64" s="78" t="s">
        <v>264</v>
      </c>
      <c r="B64" s="78">
        <v>1937</v>
      </c>
      <c r="C64" s="78"/>
      <c r="D64" s="79" t="s">
        <v>15</v>
      </c>
      <c r="E64" s="80">
        <v>2</v>
      </c>
      <c r="F64" s="80">
        <v>5</v>
      </c>
      <c r="G64" s="80">
        <v>4</v>
      </c>
      <c r="H64" s="80">
        <v>5</v>
      </c>
      <c r="I64" s="80">
        <v>7</v>
      </c>
      <c r="J64" s="80">
        <v>5</v>
      </c>
      <c r="K64" s="80" t="s">
        <v>41</v>
      </c>
      <c r="L64" s="81" t="s">
        <v>15</v>
      </c>
      <c r="M64" s="81"/>
      <c r="N64" s="80"/>
      <c r="O64" s="78" t="s">
        <v>20</v>
      </c>
      <c r="P64" s="78" t="s">
        <v>25</v>
      </c>
      <c r="Q64" s="78"/>
      <c r="R64" s="78"/>
      <c r="S64" s="83"/>
      <c r="T64" s="83"/>
      <c r="U64" s="78"/>
      <c r="V64" s="78"/>
      <c r="W64" s="56">
        <v>3</v>
      </c>
      <c r="X64" s="56">
        <v>0</v>
      </c>
      <c r="Y64" s="56">
        <v>3</v>
      </c>
      <c r="Z64" s="56"/>
      <c r="AA64" s="186" t="s">
        <v>243</v>
      </c>
      <c r="AB64" s="78" t="s">
        <v>350</v>
      </c>
      <c r="AC64" s="60">
        <f t="shared" si="0"/>
        <v>1</v>
      </c>
      <c r="AD64" s="60">
        <f t="shared" si="1"/>
        <v>2.5</v>
      </c>
      <c r="AE64" s="61">
        <f t="shared" si="2"/>
        <v>3.5</v>
      </c>
      <c r="AF64" s="61">
        <f>INDEX($BB$26:BG$44,MATCH(AE64,$BA$26:$BA$44,-1),MATCH(D64,$BB$25:$BG$25))</f>
        <v>0.5</v>
      </c>
      <c r="AG64" s="93">
        <f t="shared" si="3"/>
        <v>4</v>
      </c>
      <c r="AH64" s="61">
        <v>1</v>
      </c>
      <c r="AI64" s="61">
        <v>1</v>
      </c>
      <c r="AJ64" s="61">
        <v>1.2</v>
      </c>
      <c r="AK64" s="61">
        <v>1</v>
      </c>
      <c r="AL64" s="61">
        <v>1</v>
      </c>
      <c r="AM64" s="61">
        <v>0.8</v>
      </c>
      <c r="AN64" s="84">
        <f t="shared" si="4"/>
        <v>5625.6</v>
      </c>
      <c r="AO64" s="85">
        <f t="shared" si="5"/>
        <v>1687680000</v>
      </c>
      <c r="AP64" s="85">
        <f t="shared" si="6"/>
        <v>1</v>
      </c>
      <c r="AQ64" s="85">
        <f t="shared" si="7"/>
        <v>3</v>
      </c>
      <c r="AR64" s="62"/>
      <c r="AS64" s="99"/>
      <c r="AT64" s="99"/>
      <c r="AU64" s="99"/>
      <c r="AV64" s="99"/>
    </row>
    <row r="65" spans="1:48" ht="15" customHeight="1">
      <c r="A65" s="58" t="s">
        <v>339</v>
      </c>
      <c r="B65" s="58">
        <v>2325</v>
      </c>
      <c r="C65" s="58"/>
      <c r="D65" s="63" t="s">
        <v>17</v>
      </c>
      <c r="E65" s="64">
        <v>8</v>
      </c>
      <c r="F65" s="64">
        <v>8</v>
      </c>
      <c r="G65" s="64">
        <v>8</v>
      </c>
      <c r="H65" s="64">
        <v>4</v>
      </c>
      <c r="I65" s="64">
        <v>5</v>
      </c>
      <c r="J65" s="64">
        <v>2</v>
      </c>
      <c r="K65" s="64" t="s">
        <v>41</v>
      </c>
      <c r="L65" s="65">
        <v>3</v>
      </c>
      <c r="M65" s="65"/>
      <c r="N65" s="64"/>
      <c r="O65" s="58" t="s">
        <v>25</v>
      </c>
      <c r="P65" s="58"/>
      <c r="Q65" s="58"/>
      <c r="R65" s="58"/>
      <c r="S65" s="70"/>
      <c r="T65" s="70"/>
      <c r="U65" s="58"/>
      <c r="V65" s="58"/>
      <c r="W65" s="67">
        <v>2</v>
      </c>
      <c r="X65" s="67">
        <v>0</v>
      </c>
      <c r="Y65" s="67">
        <v>2</v>
      </c>
      <c r="Z65" s="67"/>
      <c r="AA65" s="185" t="s">
        <v>27</v>
      </c>
      <c r="AB65" s="58" t="s">
        <v>346</v>
      </c>
      <c r="AC65" s="60">
        <f t="shared" si="0"/>
        <v>0</v>
      </c>
      <c r="AD65" s="60">
        <f t="shared" si="1"/>
        <v>2</v>
      </c>
      <c r="AE65" s="61">
        <f t="shared" si="2"/>
        <v>2</v>
      </c>
      <c r="AF65" s="61">
        <f>INDEX($BB$26:BG$44,MATCH(AE65,$BA$26:$BA$44,-1),MATCH(D65,$BB$25:$BG$25))</f>
        <v>0</v>
      </c>
      <c r="AG65" s="93">
        <f t="shared" si="3"/>
        <v>2</v>
      </c>
      <c r="AH65" s="61">
        <v>1</v>
      </c>
      <c r="AI65" s="61">
        <v>1</v>
      </c>
      <c r="AJ65" s="61">
        <v>1</v>
      </c>
      <c r="AK65" s="61">
        <v>1</v>
      </c>
      <c r="AL65" s="61">
        <v>1</v>
      </c>
      <c r="AM65" s="61">
        <v>0.8</v>
      </c>
      <c r="AN65" s="68">
        <f t="shared" si="4"/>
        <v>176</v>
      </c>
      <c r="AO65" s="69">
        <f t="shared" si="5"/>
        <v>3520000</v>
      </c>
      <c r="AP65" s="69">
        <f t="shared" si="6"/>
        <v>1</v>
      </c>
      <c r="AQ65" s="69">
        <f t="shared" si="7"/>
        <v>2</v>
      </c>
      <c r="AR65" s="69"/>
      <c r="AS65" s="99"/>
      <c r="AT65" s="99"/>
      <c r="AU65" s="99"/>
      <c r="AV65" s="99"/>
    </row>
    <row r="66" spans="1:48" ht="15" customHeight="1">
      <c r="A66" s="11" t="s">
        <v>114</v>
      </c>
      <c r="B66" s="11">
        <v>1706</v>
      </c>
      <c r="D66" s="49" t="s">
        <v>17</v>
      </c>
      <c r="E66" s="47">
        <v>2</v>
      </c>
      <c r="F66" s="47">
        <v>1</v>
      </c>
      <c r="G66" s="47">
        <v>0</v>
      </c>
      <c r="H66" s="47">
        <v>3</v>
      </c>
      <c r="I66" s="47">
        <v>7</v>
      </c>
      <c r="J66" s="47">
        <v>9</v>
      </c>
      <c r="K66" s="47" t="s">
        <v>41</v>
      </c>
      <c r="L66" s="48">
        <v>6</v>
      </c>
      <c r="M66" s="48"/>
      <c r="N66" s="47"/>
      <c r="O66" s="11" t="s">
        <v>33</v>
      </c>
      <c r="P66" s="11" t="s">
        <v>25</v>
      </c>
      <c r="W66" s="45">
        <v>2</v>
      </c>
      <c r="X66" s="45">
        <v>0</v>
      </c>
      <c r="Y66" s="45">
        <v>4</v>
      </c>
      <c r="Z66" s="45"/>
      <c r="AA66" s="184" t="s">
        <v>53</v>
      </c>
      <c r="AB66" s="11" t="s">
        <v>334</v>
      </c>
      <c r="AC66" s="60">
        <f t="shared" si="0"/>
        <v>0.5</v>
      </c>
      <c r="AD66" s="60">
        <f t="shared" si="1"/>
        <v>1.5</v>
      </c>
      <c r="AE66" s="61">
        <f t="shared" si="2"/>
        <v>2</v>
      </c>
      <c r="AF66" s="61">
        <f>INDEX($BB$26:BG$44,MATCH(AE66,$BA$26:$BA$44,-1),MATCH(D66,$BB$25:$BG$25))</f>
        <v>0</v>
      </c>
      <c r="AG66" s="93">
        <f t="shared" si="3"/>
        <v>2</v>
      </c>
      <c r="AH66" s="61">
        <v>1</v>
      </c>
      <c r="AI66" s="61">
        <v>1</v>
      </c>
      <c r="AJ66" s="61">
        <v>1</v>
      </c>
      <c r="AK66" s="61">
        <v>1</v>
      </c>
      <c r="AL66" s="61">
        <v>0.8</v>
      </c>
      <c r="AM66" s="61">
        <v>0.8</v>
      </c>
      <c r="AN66" s="61">
        <f t="shared" si="4"/>
        <v>572.80000000000007</v>
      </c>
      <c r="AO66" s="62">
        <f t="shared" si="5"/>
        <v>1145600.0000000002</v>
      </c>
      <c r="AP66" s="62">
        <f t="shared" si="6"/>
        <v>1</v>
      </c>
      <c r="AQ66" s="62">
        <f t="shared" si="7"/>
        <v>2</v>
      </c>
      <c r="AR66" s="62"/>
      <c r="AS66" s="100"/>
      <c r="AT66" s="100"/>
      <c r="AU66" s="100"/>
      <c r="AV66" s="100"/>
    </row>
    <row r="67" spans="1:48" ht="15" customHeight="1">
      <c r="A67" s="11" t="s">
        <v>248</v>
      </c>
      <c r="B67" s="11">
        <v>1637</v>
      </c>
      <c r="D67" s="49" t="s">
        <v>16</v>
      </c>
      <c r="E67" s="47">
        <v>5</v>
      </c>
      <c r="F67" s="47">
        <v>1</v>
      </c>
      <c r="G67" s="47">
        <v>0</v>
      </c>
      <c r="H67" s="47">
        <v>3</v>
      </c>
      <c r="I67" s="47">
        <v>3</v>
      </c>
      <c r="J67" s="47">
        <v>4</v>
      </c>
      <c r="K67" s="47" t="s">
        <v>41</v>
      </c>
      <c r="L67" s="48">
        <v>5</v>
      </c>
      <c r="M67" s="48"/>
      <c r="N67" s="47" t="s">
        <v>23</v>
      </c>
      <c r="O67" s="11" t="s">
        <v>33</v>
      </c>
      <c r="P67" s="11" t="s">
        <v>25</v>
      </c>
      <c r="W67" s="45">
        <v>2</v>
      </c>
      <c r="X67" s="45">
        <v>2</v>
      </c>
      <c r="Y67" s="45">
        <v>0</v>
      </c>
      <c r="Z67" s="45"/>
      <c r="AA67" s="184" t="s">
        <v>243</v>
      </c>
      <c r="AB67" s="11" t="s">
        <v>349</v>
      </c>
      <c r="AC67" s="60">
        <f t="shared" si="0"/>
        <v>0</v>
      </c>
      <c r="AD67" s="60">
        <f t="shared" si="1"/>
        <v>1.5</v>
      </c>
      <c r="AE67" s="61">
        <f t="shared" si="2"/>
        <v>1.5</v>
      </c>
      <c r="AF67" s="61">
        <f>INDEX($BB$26:BG$44,MATCH(AE67,$BA$26:$BA$44,-1),MATCH(D67,$BB$25:$BG$25))</f>
        <v>0.5</v>
      </c>
      <c r="AG67" s="93">
        <f t="shared" si="3"/>
        <v>2</v>
      </c>
      <c r="AH67" s="61">
        <v>1</v>
      </c>
      <c r="AI67" s="61">
        <v>1</v>
      </c>
      <c r="AJ67" s="61">
        <v>1</v>
      </c>
      <c r="AK67" s="61">
        <v>1</v>
      </c>
      <c r="AL67" s="61">
        <v>0.8</v>
      </c>
      <c r="AM67" s="61">
        <v>0.8</v>
      </c>
      <c r="AN67" s="61">
        <f t="shared" si="4"/>
        <v>358.40000000000003</v>
      </c>
      <c r="AO67" s="62">
        <f t="shared" si="5"/>
        <v>716800.00000000012</v>
      </c>
      <c r="AP67" s="62">
        <f t="shared" si="6"/>
        <v>1</v>
      </c>
      <c r="AQ67" s="62">
        <f t="shared" si="7"/>
        <v>2</v>
      </c>
      <c r="AR67" s="85"/>
      <c r="AS67" s="99"/>
      <c r="AT67" s="99"/>
      <c r="AU67" s="99"/>
      <c r="AV67" s="99"/>
    </row>
    <row r="68" spans="1:48" ht="15" customHeight="1">
      <c r="A68" s="58" t="s">
        <v>45</v>
      </c>
      <c r="B68" s="58">
        <v>2905</v>
      </c>
      <c r="C68" s="58"/>
      <c r="D68" s="63" t="s">
        <v>14</v>
      </c>
      <c r="E68" s="64">
        <v>9</v>
      </c>
      <c r="F68" s="64">
        <v>8</v>
      </c>
      <c r="G68" s="64" t="s">
        <v>15</v>
      </c>
      <c r="H68" s="64">
        <v>5</v>
      </c>
      <c r="I68" s="64">
        <v>5</v>
      </c>
      <c r="J68" s="64">
        <v>4</v>
      </c>
      <c r="K68" s="64" t="s">
        <v>41</v>
      </c>
      <c r="L68" s="65">
        <v>9</v>
      </c>
      <c r="M68" s="65"/>
      <c r="N68" s="64"/>
      <c r="O68" s="58" t="s">
        <v>25</v>
      </c>
      <c r="P68" s="58" t="s">
        <v>30</v>
      </c>
      <c r="Q68" s="58"/>
      <c r="R68" s="58"/>
      <c r="S68" s="70"/>
      <c r="T68" s="70"/>
      <c r="U68" s="58"/>
      <c r="V68" s="58"/>
      <c r="W68" s="67">
        <v>2</v>
      </c>
      <c r="X68" s="67">
        <v>2</v>
      </c>
      <c r="Y68" s="67">
        <v>5</v>
      </c>
      <c r="Z68" s="67"/>
      <c r="AA68" s="185" t="s">
        <v>27</v>
      </c>
      <c r="AB68" s="58" t="s">
        <v>335</v>
      </c>
      <c r="AC68" s="60">
        <f t="shared" si="0"/>
        <v>1</v>
      </c>
      <c r="AD68" s="60">
        <f t="shared" si="1"/>
        <v>2.5</v>
      </c>
      <c r="AE68" s="61">
        <f t="shared" si="2"/>
        <v>3.5</v>
      </c>
      <c r="AF68" s="61">
        <f>INDEX($BB$26:BG$44,MATCH(AE68,$BA$26:$BA$44,-1),MATCH(D68,$BB$25:$BG$25))</f>
        <v>0</v>
      </c>
      <c r="AG68" s="93">
        <f t="shared" si="3"/>
        <v>3.5</v>
      </c>
      <c r="AH68" s="61">
        <v>1</v>
      </c>
      <c r="AI68" s="61">
        <v>1</v>
      </c>
      <c r="AJ68" s="61">
        <v>1</v>
      </c>
      <c r="AK68" s="61">
        <v>1</v>
      </c>
      <c r="AL68" s="61">
        <v>1</v>
      </c>
      <c r="AM68" s="61">
        <v>0.8</v>
      </c>
      <c r="AN68" s="68">
        <f t="shared" si="4"/>
        <v>2928</v>
      </c>
      <c r="AO68" s="69">
        <f t="shared" si="5"/>
        <v>585600000</v>
      </c>
      <c r="AP68" s="69">
        <f t="shared" si="6"/>
        <v>1</v>
      </c>
      <c r="AQ68" s="69">
        <f t="shared" si="7"/>
        <v>2</v>
      </c>
      <c r="AR68" s="62"/>
      <c r="AS68" s="100"/>
      <c r="AT68" s="100"/>
      <c r="AU68" s="100"/>
      <c r="AV68" s="100"/>
    </row>
    <row r="69" spans="1:48" ht="15" customHeight="1">
      <c r="A69" s="78" t="s">
        <v>238</v>
      </c>
      <c r="B69" s="78">
        <v>1430</v>
      </c>
      <c r="C69" s="78"/>
      <c r="D69" s="79" t="s">
        <v>14</v>
      </c>
      <c r="E69" s="80">
        <v>2</v>
      </c>
      <c r="F69" s="80">
        <v>5</v>
      </c>
      <c r="G69" s="80">
        <v>1</v>
      </c>
      <c r="H69" s="80">
        <v>4</v>
      </c>
      <c r="I69" s="80">
        <v>1</v>
      </c>
      <c r="J69" s="80">
        <v>2</v>
      </c>
      <c r="K69" s="80" t="s">
        <v>41</v>
      </c>
      <c r="L69" s="81">
        <v>5</v>
      </c>
      <c r="M69" s="81"/>
      <c r="N69" s="80" t="s">
        <v>23</v>
      </c>
      <c r="O69" s="78" t="s">
        <v>25</v>
      </c>
      <c r="P69" s="78" t="s">
        <v>6</v>
      </c>
      <c r="Q69" s="78"/>
      <c r="R69" s="78"/>
      <c r="S69" s="83"/>
      <c r="T69" s="83"/>
      <c r="U69" s="78"/>
      <c r="V69" s="78"/>
      <c r="W69" s="56">
        <v>1</v>
      </c>
      <c r="X69" s="56">
        <v>1</v>
      </c>
      <c r="Y69" s="56">
        <v>4</v>
      </c>
      <c r="Z69" s="56"/>
      <c r="AA69" s="186" t="s">
        <v>207</v>
      </c>
      <c r="AB69" s="78" t="s">
        <v>345</v>
      </c>
      <c r="AC69" s="60">
        <f t="shared" si="0"/>
        <v>0</v>
      </c>
      <c r="AD69" s="60">
        <f t="shared" si="1"/>
        <v>2</v>
      </c>
      <c r="AE69" s="61">
        <f t="shared" si="2"/>
        <v>2</v>
      </c>
      <c r="AF69" s="61">
        <f>INDEX($BB$26:BG$44,MATCH(AE69,$BA$26:$BA$44,-1),MATCH(D69,$BB$25:$BG$25))</f>
        <v>0.5</v>
      </c>
      <c r="AG69" s="93">
        <f t="shared" si="3"/>
        <v>2.5</v>
      </c>
      <c r="AH69" s="61">
        <v>1</v>
      </c>
      <c r="AI69" s="61">
        <v>1</v>
      </c>
      <c r="AJ69" s="61">
        <v>1</v>
      </c>
      <c r="AK69" s="61">
        <v>0.8</v>
      </c>
      <c r="AL69" s="61">
        <v>1</v>
      </c>
      <c r="AM69" s="61">
        <v>0.8</v>
      </c>
      <c r="AN69" s="84">
        <f t="shared" si="4"/>
        <v>358.40000000000003</v>
      </c>
      <c r="AO69" s="85">
        <f t="shared" si="5"/>
        <v>3584000.0000000005</v>
      </c>
      <c r="AP69" s="85">
        <f t="shared" si="6"/>
        <v>2</v>
      </c>
      <c r="AQ69" s="85">
        <f t="shared" si="7"/>
        <v>2</v>
      </c>
      <c r="AR69" s="85"/>
      <c r="AS69" s="100"/>
      <c r="AT69" s="100"/>
      <c r="AU69" s="100"/>
      <c r="AV69" s="100"/>
    </row>
    <row r="70" spans="1:48">
      <c r="A70" s="11" t="s">
        <v>65</v>
      </c>
      <c r="B70" s="11">
        <v>303</v>
      </c>
      <c r="D70" s="49" t="s">
        <v>17</v>
      </c>
      <c r="E70" s="47">
        <v>6</v>
      </c>
      <c r="F70" s="47">
        <v>7</v>
      </c>
      <c r="G70" s="47">
        <v>8</v>
      </c>
      <c r="H70" s="47">
        <v>4</v>
      </c>
      <c r="I70" s="47">
        <v>3</v>
      </c>
      <c r="J70" s="47">
        <v>1</v>
      </c>
      <c r="K70" s="47" t="s">
        <v>41</v>
      </c>
      <c r="L70" s="48">
        <v>4</v>
      </c>
      <c r="M70" s="48"/>
      <c r="N70" s="47"/>
      <c r="O70" s="11" t="s">
        <v>25</v>
      </c>
      <c r="S70" s="59"/>
      <c r="T70" s="59"/>
      <c r="W70" s="45">
        <v>2</v>
      </c>
      <c r="X70" s="45">
        <v>0</v>
      </c>
      <c r="Y70" s="45">
        <v>4</v>
      </c>
      <c r="Z70" s="45"/>
      <c r="AA70" s="184" t="s">
        <v>52</v>
      </c>
      <c r="AB70" s="11" t="s">
        <v>332</v>
      </c>
      <c r="AC70" s="60">
        <f t="shared" si="0"/>
        <v>0</v>
      </c>
      <c r="AD70" s="60">
        <f t="shared" si="1"/>
        <v>2</v>
      </c>
      <c r="AE70" s="61">
        <f t="shared" si="2"/>
        <v>2</v>
      </c>
      <c r="AF70" s="61">
        <f>INDEX($BB$26:BG$44,MATCH(AE70,$BA$26:$BA$44,-1),MATCH(D70,$BB$25:$BG$25))</f>
        <v>0</v>
      </c>
      <c r="AG70" s="93">
        <f t="shared" si="3"/>
        <v>2</v>
      </c>
      <c r="AH70" s="61">
        <v>1</v>
      </c>
      <c r="AI70" s="61">
        <v>1</v>
      </c>
      <c r="AJ70" s="61">
        <v>1</v>
      </c>
      <c r="AK70" s="61">
        <v>1</v>
      </c>
      <c r="AL70" s="61">
        <v>1</v>
      </c>
      <c r="AM70" s="61">
        <v>0.8</v>
      </c>
      <c r="AN70" s="61">
        <f t="shared" si="4"/>
        <v>280</v>
      </c>
      <c r="AO70" s="62">
        <f t="shared" si="5"/>
        <v>5600000</v>
      </c>
      <c r="AP70" s="62">
        <f t="shared" si="6"/>
        <v>1</v>
      </c>
      <c r="AQ70" s="62">
        <f t="shared" si="7"/>
        <v>2</v>
      </c>
      <c r="AR70" s="69"/>
      <c r="AS70" s="99"/>
      <c r="AT70" s="99"/>
      <c r="AU70" s="99"/>
      <c r="AV70" s="99"/>
    </row>
    <row r="71" spans="1:48">
      <c r="A71" s="78" t="s">
        <v>39</v>
      </c>
      <c r="B71" s="78">
        <v>2124</v>
      </c>
      <c r="C71" s="78"/>
      <c r="D71" s="79" t="s">
        <v>18</v>
      </c>
      <c r="E71" s="80">
        <v>1</v>
      </c>
      <c r="F71" s="80">
        <v>5</v>
      </c>
      <c r="G71" s="80">
        <v>0</v>
      </c>
      <c r="H71" s="80">
        <v>5</v>
      </c>
      <c r="I71" s="80">
        <v>8</v>
      </c>
      <c r="J71" s="80" t="s">
        <v>15</v>
      </c>
      <c r="K71" s="80" t="s">
        <v>41</v>
      </c>
      <c r="L71" s="81" t="s">
        <v>15</v>
      </c>
      <c r="M71" s="81"/>
      <c r="N71" s="80" t="s">
        <v>23</v>
      </c>
      <c r="O71" s="78" t="s">
        <v>35</v>
      </c>
      <c r="P71" s="78" t="s">
        <v>25</v>
      </c>
      <c r="Q71" s="78" t="s">
        <v>6</v>
      </c>
      <c r="R71" s="78"/>
      <c r="S71" s="83"/>
      <c r="T71" s="83"/>
      <c r="U71" s="78"/>
      <c r="V71" s="78"/>
      <c r="W71" s="56">
        <v>2</v>
      </c>
      <c r="X71" s="56">
        <v>0</v>
      </c>
      <c r="Y71" s="56">
        <v>5</v>
      </c>
      <c r="Z71" s="56"/>
      <c r="AA71" s="186" t="s">
        <v>27</v>
      </c>
      <c r="AB71" s="78" t="s">
        <v>346</v>
      </c>
      <c r="AC71" s="60">
        <f t="shared" si="0"/>
        <v>1</v>
      </c>
      <c r="AD71" s="60">
        <f t="shared" si="1"/>
        <v>2.5</v>
      </c>
      <c r="AE71" s="61">
        <f t="shared" si="2"/>
        <v>3.5</v>
      </c>
      <c r="AF71" s="61">
        <f>INDEX($BB$26:BG$44,MATCH(AE71,$BA$26:$BA$44,-1),MATCH(D71,$BB$25:$BG$25))</f>
        <v>0.5</v>
      </c>
      <c r="AG71" s="93">
        <f t="shared" si="3"/>
        <v>4</v>
      </c>
      <c r="AH71" s="61">
        <v>1</v>
      </c>
      <c r="AI71" s="61">
        <v>1</v>
      </c>
      <c r="AJ71" s="61">
        <v>1</v>
      </c>
      <c r="AK71" s="61">
        <v>0.8</v>
      </c>
      <c r="AL71" s="61">
        <v>0.8</v>
      </c>
      <c r="AM71" s="61">
        <v>0.8</v>
      </c>
      <c r="AN71" s="84">
        <f t="shared" si="4"/>
        <v>3000.32</v>
      </c>
      <c r="AO71" s="85">
        <f t="shared" si="5"/>
        <v>600064000</v>
      </c>
      <c r="AP71" s="85">
        <f t="shared" si="6"/>
        <v>1</v>
      </c>
      <c r="AQ71" s="85">
        <f t="shared" si="7"/>
        <v>2</v>
      </c>
      <c r="AR71" s="62"/>
      <c r="AS71" s="100"/>
      <c r="AT71" s="100"/>
      <c r="AU71" s="100"/>
      <c r="AV71" s="100"/>
    </row>
    <row r="72" spans="1:48" ht="15" customHeight="1">
      <c r="A72" s="11" t="s">
        <v>85</v>
      </c>
      <c r="B72" s="11">
        <v>804</v>
      </c>
      <c r="D72" s="49" t="s">
        <v>14</v>
      </c>
      <c r="E72" s="47">
        <v>2</v>
      </c>
      <c r="F72" s="47">
        <v>0</v>
      </c>
      <c r="G72" s="47">
        <v>0</v>
      </c>
      <c r="H72" s="47">
        <v>5</v>
      </c>
      <c r="I72" s="47">
        <v>5</v>
      </c>
      <c r="J72" s="47">
        <v>1</v>
      </c>
      <c r="K72" s="47" t="s">
        <v>41</v>
      </c>
      <c r="L72" s="48" t="s">
        <v>15</v>
      </c>
      <c r="M72" s="48"/>
      <c r="N72" s="47"/>
      <c r="O72" s="11" t="s">
        <v>25</v>
      </c>
      <c r="P72" s="11" t="s">
        <v>34</v>
      </c>
      <c r="S72" s="59"/>
      <c r="T72" s="59"/>
      <c r="W72" s="45">
        <v>1</v>
      </c>
      <c r="X72" s="45">
        <v>2</v>
      </c>
      <c r="Y72" s="45">
        <v>1</v>
      </c>
      <c r="Z72" s="45"/>
      <c r="AA72" s="184" t="s">
        <v>52</v>
      </c>
      <c r="AB72" s="11" t="s">
        <v>332</v>
      </c>
      <c r="AC72" s="60">
        <f t="shared" si="0"/>
        <v>1</v>
      </c>
      <c r="AD72" s="60">
        <f t="shared" si="1"/>
        <v>2.5</v>
      </c>
      <c r="AE72" s="61">
        <f t="shared" si="2"/>
        <v>3.5</v>
      </c>
      <c r="AF72" s="61">
        <f>INDEX($BB$26:BG$44,MATCH(AE72,$BA$26:$BA$44,-1),MATCH(D72,$BB$25:$BG$25))</f>
        <v>0</v>
      </c>
      <c r="AG72" s="93">
        <f t="shared" si="3"/>
        <v>3.5</v>
      </c>
      <c r="AH72" s="61">
        <v>1</v>
      </c>
      <c r="AI72" s="61">
        <v>1</v>
      </c>
      <c r="AJ72" s="61">
        <v>1</v>
      </c>
      <c r="AK72" s="61">
        <v>1</v>
      </c>
      <c r="AL72" s="61">
        <v>0.8</v>
      </c>
      <c r="AM72" s="61">
        <v>0.8</v>
      </c>
      <c r="AN72" s="61">
        <f t="shared" si="4"/>
        <v>3750.4</v>
      </c>
      <c r="AO72" s="62">
        <f t="shared" si="5"/>
        <v>375040000</v>
      </c>
      <c r="AP72" s="62">
        <f t="shared" si="6"/>
        <v>1</v>
      </c>
      <c r="AQ72" s="62">
        <f t="shared" si="7"/>
        <v>1</v>
      </c>
      <c r="AR72" s="62"/>
      <c r="AS72" s="99"/>
      <c r="AT72" s="99"/>
      <c r="AU72" s="99"/>
      <c r="AV72" s="99"/>
    </row>
    <row r="73" spans="1:48">
      <c r="A73" s="11" t="s">
        <v>258</v>
      </c>
      <c r="B73" s="11">
        <v>1912</v>
      </c>
      <c r="D73" s="49" t="s">
        <v>17</v>
      </c>
      <c r="E73" s="47">
        <v>2</v>
      </c>
      <c r="F73" s="47">
        <v>0</v>
      </c>
      <c r="G73" s="47">
        <v>1</v>
      </c>
      <c r="H73" s="47">
        <v>4</v>
      </c>
      <c r="I73" s="47">
        <v>6</v>
      </c>
      <c r="J73" s="47">
        <v>6</v>
      </c>
      <c r="K73" s="47" t="s">
        <v>41</v>
      </c>
      <c r="L73" s="48">
        <v>4</v>
      </c>
      <c r="M73" s="48"/>
      <c r="N73" s="47"/>
      <c r="O73" s="11" t="s">
        <v>32</v>
      </c>
      <c r="P73" s="11" t="s">
        <v>25</v>
      </c>
      <c r="Q73" s="11" t="s">
        <v>34</v>
      </c>
      <c r="S73" s="59"/>
      <c r="T73" s="59"/>
      <c r="W73" s="45">
        <v>1</v>
      </c>
      <c r="X73" s="45">
        <v>0</v>
      </c>
      <c r="Y73" s="45">
        <v>4</v>
      </c>
      <c r="Z73" s="45"/>
      <c r="AA73" s="184" t="s">
        <v>53</v>
      </c>
      <c r="AB73" s="11" t="s">
        <v>342</v>
      </c>
      <c r="AC73" s="60">
        <f t="shared" si="0"/>
        <v>0</v>
      </c>
      <c r="AD73" s="60">
        <f t="shared" si="1"/>
        <v>2</v>
      </c>
      <c r="AE73" s="61">
        <f t="shared" si="2"/>
        <v>2</v>
      </c>
      <c r="AF73" s="61">
        <f>INDEX($BB$26:BG$44,MATCH(AE73,$BA$26:$BA$44,-1),MATCH(D73,$BB$25:$BG$25))</f>
        <v>0</v>
      </c>
      <c r="AG73" s="93">
        <f t="shared" si="3"/>
        <v>2</v>
      </c>
      <c r="AH73" s="61">
        <v>1</v>
      </c>
      <c r="AI73" s="61">
        <v>1</v>
      </c>
      <c r="AJ73" s="61">
        <v>1</v>
      </c>
      <c r="AK73" s="61">
        <v>1</v>
      </c>
      <c r="AL73" s="61">
        <v>0.8</v>
      </c>
      <c r="AM73" s="61">
        <v>0.8</v>
      </c>
      <c r="AN73" s="61">
        <f t="shared" si="4"/>
        <v>224</v>
      </c>
      <c r="AO73" s="62">
        <f t="shared" si="5"/>
        <v>2240000</v>
      </c>
      <c r="AP73" s="62">
        <f t="shared" si="6"/>
        <v>1</v>
      </c>
      <c r="AQ73" s="62">
        <f t="shared" si="7"/>
        <v>1</v>
      </c>
      <c r="AR73" s="62"/>
      <c r="AS73" s="99"/>
      <c r="AT73" s="99"/>
      <c r="AU73" s="99"/>
      <c r="AV73" s="99"/>
    </row>
    <row r="74" spans="1:48">
      <c r="A74" s="11" t="s">
        <v>112</v>
      </c>
      <c r="B74" s="11">
        <v>1704</v>
      </c>
      <c r="D74" s="49" t="s">
        <v>15</v>
      </c>
      <c r="E74" s="47">
        <v>7</v>
      </c>
      <c r="F74" s="47">
        <v>3</v>
      </c>
      <c r="G74" s="47" t="s">
        <v>15</v>
      </c>
      <c r="H74" s="47">
        <v>5</v>
      </c>
      <c r="I74" s="47">
        <v>8</v>
      </c>
      <c r="J74" s="47">
        <v>7</v>
      </c>
      <c r="K74" s="47" t="s">
        <v>41</v>
      </c>
      <c r="L74" s="48" t="s">
        <v>15</v>
      </c>
      <c r="M74" s="48"/>
      <c r="N74" s="47"/>
      <c r="O74" s="11" t="s">
        <v>25</v>
      </c>
      <c r="P74" s="11" t="s">
        <v>30</v>
      </c>
      <c r="S74" s="59"/>
      <c r="T74" s="59"/>
      <c r="W74" s="45">
        <v>1</v>
      </c>
      <c r="X74" s="45">
        <v>0</v>
      </c>
      <c r="Y74" s="45">
        <v>4</v>
      </c>
      <c r="Z74" s="45"/>
      <c r="AA74" s="184" t="s">
        <v>53</v>
      </c>
      <c r="AB74" s="11" t="s">
        <v>334</v>
      </c>
      <c r="AC74" s="60">
        <f t="shared" si="0"/>
        <v>1</v>
      </c>
      <c r="AD74" s="60">
        <f t="shared" si="1"/>
        <v>2.5</v>
      </c>
      <c r="AE74" s="61">
        <f t="shared" si="2"/>
        <v>3.5</v>
      </c>
      <c r="AF74" s="61">
        <f>INDEX($BB$26:BG$44,MATCH(AE74,$BA$26:$BA$44,-1),MATCH(D74,$BB$25:$BG$25))</f>
        <v>0.5</v>
      </c>
      <c r="AG74" s="93">
        <f t="shared" si="3"/>
        <v>4</v>
      </c>
      <c r="AH74" s="61">
        <v>1</v>
      </c>
      <c r="AI74" s="61">
        <v>1</v>
      </c>
      <c r="AJ74" s="61">
        <v>1</v>
      </c>
      <c r="AK74" s="61">
        <v>1</v>
      </c>
      <c r="AL74" s="61">
        <v>1</v>
      </c>
      <c r="AM74" s="61">
        <v>0.8</v>
      </c>
      <c r="AN74" s="61">
        <f t="shared" si="4"/>
        <v>4688</v>
      </c>
      <c r="AO74" s="62">
        <f t="shared" si="5"/>
        <v>468800000</v>
      </c>
      <c r="AP74" s="62">
        <f t="shared" si="6"/>
        <v>1</v>
      </c>
      <c r="AQ74" s="62">
        <f t="shared" si="7"/>
        <v>1</v>
      </c>
      <c r="AR74" s="62"/>
      <c r="AS74" s="99"/>
      <c r="AT74" s="99"/>
      <c r="AU74" s="99"/>
      <c r="AV74" s="99"/>
    </row>
    <row r="75" spans="1:48">
      <c r="A75" s="11" t="s">
        <v>218</v>
      </c>
      <c r="B75" s="11">
        <v>1021</v>
      </c>
      <c r="D75" s="49" t="s">
        <v>14</v>
      </c>
      <c r="E75" s="47">
        <v>5</v>
      </c>
      <c r="F75" s="47">
        <v>2</v>
      </c>
      <c r="G75" s="47">
        <v>4</v>
      </c>
      <c r="H75" s="47">
        <v>3</v>
      </c>
      <c r="I75" s="47">
        <v>4</v>
      </c>
      <c r="J75" s="47">
        <v>5</v>
      </c>
      <c r="K75" s="47" t="s">
        <v>41</v>
      </c>
      <c r="L75" s="48">
        <v>5</v>
      </c>
      <c r="M75" s="48"/>
      <c r="N75" s="47"/>
      <c r="O75" s="11" t="s">
        <v>33</v>
      </c>
      <c r="P75" s="11" t="s">
        <v>25</v>
      </c>
      <c r="W75" s="45">
        <v>1</v>
      </c>
      <c r="X75" s="45">
        <v>2</v>
      </c>
      <c r="Y75" s="45">
        <v>4</v>
      </c>
      <c r="Z75" s="45"/>
      <c r="AA75" s="184" t="s">
        <v>54</v>
      </c>
      <c r="AB75" s="11" t="s">
        <v>345</v>
      </c>
      <c r="AC75" s="60">
        <f t="shared" si="0"/>
        <v>0</v>
      </c>
      <c r="AD75" s="60">
        <f t="shared" si="1"/>
        <v>1.5</v>
      </c>
      <c r="AE75" s="61">
        <f t="shared" si="2"/>
        <v>1.5</v>
      </c>
      <c r="AF75" s="61">
        <f>INDEX($BB$26:BG$44,MATCH(AE75,$BA$26:$BA$44,-1),MATCH(D75,$BB$25:$BG$25))</f>
        <v>0.5</v>
      </c>
      <c r="AG75" s="93">
        <f t="shared" si="3"/>
        <v>2</v>
      </c>
      <c r="AH75" s="61">
        <v>1</v>
      </c>
      <c r="AI75" s="61">
        <v>1</v>
      </c>
      <c r="AJ75" s="61">
        <v>1</v>
      </c>
      <c r="AK75" s="61">
        <v>1</v>
      </c>
      <c r="AL75" s="61">
        <v>1</v>
      </c>
      <c r="AM75" s="61">
        <v>0.8</v>
      </c>
      <c r="AN75" s="61">
        <f t="shared" si="4"/>
        <v>448</v>
      </c>
      <c r="AO75" s="62">
        <f t="shared" si="5"/>
        <v>448000</v>
      </c>
      <c r="AP75" s="62">
        <f t="shared" si="6"/>
        <v>1</v>
      </c>
      <c r="AQ75" s="62">
        <f t="shared" si="7"/>
        <v>1</v>
      </c>
      <c r="AR75" s="85"/>
      <c r="AS75" s="99"/>
      <c r="AT75" s="99"/>
      <c r="AU75" s="99"/>
      <c r="AV75" s="99"/>
    </row>
    <row r="76" spans="1:48">
      <c r="A76" s="78" t="s">
        <v>116</v>
      </c>
      <c r="B76" s="78">
        <v>1708</v>
      </c>
      <c r="C76" s="78"/>
      <c r="D76" s="79" t="s">
        <v>16</v>
      </c>
      <c r="E76" s="80">
        <v>7</v>
      </c>
      <c r="F76" s="80">
        <v>5</v>
      </c>
      <c r="G76" s="80">
        <v>5</v>
      </c>
      <c r="H76" s="80">
        <v>4</v>
      </c>
      <c r="I76" s="80">
        <v>7</v>
      </c>
      <c r="J76" s="80">
        <v>7</v>
      </c>
      <c r="K76" s="80" t="s">
        <v>41</v>
      </c>
      <c r="L76" s="81">
        <v>4</v>
      </c>
      <c r="M76" s="81"/>
      <c r="N76" s="80"/>
      <c r="O76" s="78" t="s">
        <v>25</v>
      </c>
      <c r="P76" s="78"/>
      <c r="Q76" s="78"/>
      <c r="R76" s="78"/>
      <c r="S76" s="83"/>
      <c r="T76" s="83"/>
      <c r="U76" s="78"/>
      <c r="V76" s="78"/>
      <c r="W76" s="56">
        <v>1</v>
      </c>
      <c r="X76" s="56">
        <v>0</v>
      </c>
      <c r="Y76" s="56">
        <v>4</v>
      </c>
      <c r="Z76" s="56"/>
      <c r="AA76" s="186" t="s">
        <v>52</v>
      </c>
      <c r="AB76" s="78" t="s">
        <v>334</v>
      </c>
      <c r="AC76" s="60">
        <f t="shared" si="0"/>
        <v>0</v>
      </c>
      <c r="AD76" s="60">
        <f t="shared" si="1"/>
        <v>2</v>
      </c>
      <c r="AE76" s="61">
        <f t="shared" si="2"/>
        <v>2</v>
      </c>
      <c r="AF76" s="61">
        <f>INDEX($BB$26:BG$44,MATCH(AE76,$BA$26:$BA$44,-1),MATCH(D76,$BB$25:$BG$25))</f>
        <v>0</v>
      </c>
      <c r="AG76" s="93">
        <f t="shared" si="3"/>
        <v>2</v>
      </c>
      <c r="AH76" s="61">
        <v>1</v>
      </c>
      <c r="AI76" s="61">
        <v>1</v>
      </c>
      <c r="AJ76" s="61">
        <v>1</v>
      </c>
      <c r="AK76" s="61">
        <v>1</v>
      </c>
      <c r="AL76" s="61">
        <v>1</v>
      </c>
      <c r="AM76" s="61">
        <v>0.8</v>
      </c>
      <c r="AN76" s="84">
        <f t="shared" si="4"/>
        <v>280</v>
      </c>
      <c r="AO76" s="85">
        <f t="shared" si="5"/>
        <v>2800000</v>
      </c>
      <c r="AP76" s="85">
        <f t="shared" si="6"/>
        <v>1</v>
      </c>
      <c r="AQ76" s="85">
        <f t="shared" si="7"/>
        <v>1</v>
      </c>
      <c r="AR76" s="69"/>
      <c r="AS76" s="99"/>
      <c r="AT76" s="99"/>
      <c r="AU76" s="99"/>
      <c r="AV76" s="99"/>
    </row>
    <row r="77" spans="1:48">
      <c r="A77" s="11" t="s">
        <v>163</v>
      </c>
      <c r="B77" s="11">
        <v>2808</v>
      </c>
      <c r="D77" s="49" t="s">
        <v>16</v>
      </c>
      <c r="E77" s="47">
        <v>5</v>
      </c>
      <c r="F77" s="47">
        <v>7</v>
      </c>
      <c r="G77" s="47">
        <v>4</v>
      </c>
      <c r="H77" s="47">
        <v>4</v>
      </c>
      <c r="I77" s="47">
        <v>4</v>
      </c>
      <c r="J77" s="47">
        <v>1</v>
      </c>
      <c r="K77" s="47" t="s">
        <v>41</v>
      </c>
      <c r="L77" s="48">
        <v>4</v>
      </c>
      <c r="M77" s="48"/>
      <c r="N77" s="47"/>
      <c r="O77" s="11" t="s">
        <v>25</v>
      </c>
      <c r="S77" s="59"/>
      <c r="T77" s="59"/>
      <c r="W77" s="45">
        <v>1</v>
      </c>
      <c r="X77" s="45">
        <v>1</v>
      </c>
      <c r="Y77" s="45">
        <v>4</v>
      </c>
      <c r="Z77" s="45"/>
      <c r="AA77" s="184" t="s">
        <v>53</v>
      </c>
      <c r="AB77" s="11" t="s">
        <v>335</v>
      </c>
      <c r="AC77" s="60">
        <f t="shared" si="0"/>
        <v>0</v>
      </c>
      <c r="AD77" s="60">
        <f t="shared" si="1"/>
        <v>2</v>
      </c>
      <c r="AE77" s="61">
        <f t="shared" si="2"/>
        <v>2</v>
      </c>
      <c r="AF77" s="61">
        <f>INDEX($BB$26:BG$44,MATCH(AE77,$BA$26:$BA$44,-1),MATCH(D77,$BB$25:$BG$25))</f>
        <v>0</v>
      </c>
      <c r="AG77" s="93">
        <f t="shared" si="3"/>
        <v>2</v>
      </c>
      <c r="AH77" s="61">
        <v>1</v>
      </c>
      <c r="AI77" s="61">
        <v>1</v>
      </c>
      <c r="AJ77" s="61">
        <v>1</v>
      </c>
      <c r="AK77" s="61">
        <v>1</v>
      </c>
      <c r="AL77" s="61">
        <v>1</v>
      </c>
      <c r="AM77" s="61">
        <v>0.8</v>
      </c>
      <c r="AN77" s="61">
        <f t="shared" si="4"/>
        <v>280</v>
      </c>
      <c r="AO77" s="62">
        <f t="shared" si="5"/>
        <v>2800000</v>
      </c>
      <c r="AP77" s="62">
        <f t="shared" si="6"/>
        <v>1</v>
      </c>
      <c r="AQ77" s="62">
        <f t="shared" si="7"/>
        <v>1</v>
      </c>
      <c r="AR77" s="62"/>
    </row>
    <row r="78" spans="1:48" ht="15" customHeight="1">
      <c r="A78" s="11" t="s">
        <v>149</v>
      </c>
      <c r="B78" s="11">
        <v>2603</v>
      </c>
      <c r="D78" s="49" t="s">
        <v>16</v>
      </c>
      <c r="E78" s="47" t="s">
        <v>15</v>
      </c>
      <c r="F78" s="47">
        <v>7</v>
      </c>
      <c r="G78" s="47" t="s">
        <v>15</v>
      </c>
      <c r="H78" s="47">
        <v>4</v>
      </c>
      <c r="I78" s="47">
        <v>2</v>
      </c>
      <c r="J78" s="47">
        <v>0</v>
      </c>
      <c r="K78" s="47" t="s">
        <v>41</v>
      </c>
      <c r="L78" s="48">
        <v>7</v>
      </c>
      <c r="M78" s="48"/>
      <c r="N78" s="47" t="s">
        <v>23</v>
      </c>
      <c r="O78" s="11" t="s">
        <v>25</v>
      </c>
      <c r="P78" s="11" t="s">
        <v>30</v>
      </c>
      <c r="S78" s="59"/>
      <c r="T78" s="59"/>
      <c r="W78" s="45">
        <v>1</v>
      </c>
      <c r="X78" s="45">
        <v>1</v>
      </c>
      <c r="Y78" s="45">
        <v>3</v>
      </c>
      <c r="Z78" s="45"/>
      <c r="AA78" s="184" t="s">
        <v>53</v>
      </c>
      <c r="AB78" s="11" t="s">
        <v>335</v>
      </c>
      <c r="AC78" s="60">
        <f t="shared" si="0"/>
        <v>0.5</v>
      </c>
      <c r="AD78" s="60">
        <f t="shared" si="1"/>
        <v>2</v>
      </c>
      <c r="AE78" s="61">
        <f t="shared" si="2"/>
        <v>2.5</v>
      </c>
      <c r="AF78" s="61">
        <f>INDEX($BB$26:BG$44,MATCH(AE78,$BA$26:$BA$44,-1),MATCH(D78,$BB$25:$BG$25))</f>
        <v>0</v>
      </c>
      <c r="AG78" s="93">
        <f t="shared" si="3"/>
        <v>2.5</v>
      </c>
      <c r="AH78" s="61">
        <v>1</v>
      </c>
      <c r="AI78" s="61">
        <v>1</v>
      </c>
      <c r="AJ78" s="61">
        <v>1</v>
      </c>
      <c r="AK78" s="61">
        <v>1</v>
      </c>
      <c r="AL78" s="61">
        <v>1</v>
      </c>
      <c r="AM78" s="61">
        <v>0.8</v>
      </c>
      <c r="AN78" s="61">
        <f t="shared" si="4"/>
        <v>1144</v>
      </c>
      <c r="AO78" s="62">
        <f t="shared" si="5"/>
        <v>11440000</v>
      </c>
      <c r="AP78" s="62">
        <f t="shared" si="6"/>
        <v>1</v>
      </c>
      <c r="AQ78" s="62">
        <f t="shared" si="7"/>
        <v>1</v>
      </c>
      <c r="AR78" s="69"/>
      <c r="AS78" s="100"/>
      <c r="AT78" s="100"/>
      <c r="AU78" s="100"/>
      <c r="AV78" s="100"/>
    </row>
    <row r="79" spans="1:48" ht="15" customHeight="1">
      <c r="A79" s="58" t="s">
        <v>283</v>
      </c>
      <c r="B79" s="58">
        <v>2438</v>
      </c>
      <c r="C79" s="58"/>
      <c r="D79" s="63" t="s">
        <v>22</v>
      </c>
      <c r="E79" s="64">
        <v>6</v>
      </c>
      <c r="F79" s="64">
        <v>6</v>
      </c>
      <c r="G79" s="64">
        <v>8</v>
      </c>
      <c r="H79" s="64">
        <v>0</v>
      </c>
      <c r="I79" s="64">
        <v>0</v>
      </c>
      <c r="J79" s="64">
        <v>0</v>
      </c>
      <c r="K79" s="64" t="s">
        <v>41</v>
      </c>
      <c r="L79" s="65">
        <v>0</v>
      </c>
      <c r="M79" s="65"/>
      <c r="N79" s="64"/>
      <c r="O79" s="58" t="s">
        <v>10</v>
      </c>
      <c r="P79" s="58" t="s">
        <v>33</v>
      </c>
      <c r="Q79" s="58" t="s">
        <v>25</v>
      </c>
      <c r="R79" s="58"/>
      <c r="S79" s="58"/>
      <c r="T79" s="58"/>
      <c r="U79" s="58"/>
      <c r="V79" s="58"/>
      <c r="W79" s="67">
        <v>0</v>
      </c>
      <c r="X79" s="67">
        <v>1</v>
      </c>
      <c r="Y79" s="67">
        <v>2</v>
      </c>
      <c r="Z79" s="67"/>
      <c r="AA79" s="185" t="s">
        <v>10</v>
      </c>
      <c r="AB79" s="58" t="s">
        <v>350</v>
      </c>
      <c r="AC79" s="60">
        <f t="shared" si="0"/>
        <v>-0.5</v>
      </c>
      <c r="AD79" s="60">
        <f t="shared" si="1"/>
        <v>0</v>
      </c>
      <c r="AE79" s="61">
        <f t="shared" si="2"/>
        <v>-0.5</v>
      </c>
      <c r="AF79" s="61">
        <f>INDEX($BB$26:BG$44,MATCH(AE79,$BA$26:$BA$44,-1),MATCH(D79,$BB$25:$BG$25))</f>
        <v>0</v>
      </c>
      <c r="AG79" s="93">
        <f t="shared" si="3"/>
        <v>-0.5</v>
      </c>
      <c r="AH79" s="61">
        <v>1</v>
      </c>
      <c r="AI79" s="61">
        <v>1</v>
      </c>
      <c r="AJ79" s="61">
        <v>1</v>
      </c>
      <c r="AK79" s="61">
        <v>1</v>
      </c>
      <c r="AL79" s="61">
        <v>1</v>
      </c>
      <c r="AM79" s="61">
        <v>0.8</v>
      </c>
      <c r="AN79" s="68">
        <f t="shared" si="4"/>
        <v>44</v>
      </c>
      <c r="AO79" s="69">
        <f t="shared" si="5"/>
        <v>0</v>
      </c>
      <c r="AP79" s="69">
        <f t="shared" si="6"/>
        <v>0</v>
      </c>
      <c r="AQ79" s="69">
        <f t="shared" si="7"/>
        <v>0</v>
      </c>
      <c r="AR79" s="62"/>
      <c r="AS79" s="99"/>
      <c r="AT79" s="99"/>
      <c r="AU79" s="99"/>
      <c r="AV79" s="99"/>
    </row>
    <row r="80" spans="1:48">
      <c r="A80" s="11" t="s">
        <v>263</v>
      </c>
      <c r="B80" s="11">
        <v>1936</v>
      </c>
      <c r="D80" s="49" t="s">
        <v>14</v>
      </c>
      <c r="E80" s="47">
        <v>8</v>
      </c>
      <c r="F80" s="47" t="s">
        <v>15</v>
      </c>
      <c r="G80" s="47">
        <v>3</v>
      </c>
      <c r="H80" s="47">
        <v>3</v>
      </c>
      <c r="I80" s="47">
        <v>3</v>
      </c>
      <c r="J80" s="47">
        <v>2</v>
      </c>
      <c r="K80" s="47" t="s">
        <v>41</v>
      </c>
      <c r="L80" s="48" t="s">
        <v>15</v>
      </c>
      <c r="M80" s="48"/>
      <c r="N80" s="47"/>
      <c r="O80" s="11" t="s">
        <v>21</v>
      </c>
      <c r="P80" s="11" t="s">
        <v>33</v>
      </c>
      <c r="Q80" s="11" t="s">
        <v>25</v>
      </c>
      <c r="W80" s="45">
        <v>4</v>
      </c>
      <c r="X80" s="45">
        <v>0</v>
      </c>
      <c r="Y80" s="45">
        <v>4</v>
      </c>
      <c r="Z80" s="45"/>
      <c r="AA80" s="184" t="s">
        <v>243</v>
      </c>
      <c r="AB80" s="11" t="s">
        <v>350</v>
      </c>
      <c r="AC80" s="60">
        <f t="shared" si="0"/>
        <v>1</v>
      </c>
      <c r="AD80" s="60">
        <f t="shared" si="1"/>
        <v>1.5</v>
      </c>
      <c r="AE80" s="61">
        <f t="shared" si="2"/>
        <v>2.5</v>
      </c>
      <c r="AF80" s="61">
        <f>INDEX($BB$26:BG$44,MATCH(AE80,$BA$26:$BA$44,-1),MATCH(D80,$BB$25:$BG$25))</f>
        <v>0.5</v>
      </c>
      <c r="AG80" s="93">
        <f t="shared" si="3"/>
        <v>3</v>
      </c>
      <c r="AH80" s="61">
        <v>1</v>
      </c>
      <c r="AI80" s="61">
        <v>1</v>
      </c>
      <c r="AJ80" s="61">
        <v>1</v>
      </c>
      <c r="AK80" s="61">
        <v>1</v>
      </c>
      <c r="AL80" s="61">
        <v>0.8</v>
      </c>
      <c r="AM80" s="61">
        <v>0.8</v>
      </c>
      <c r="AN80" s="61">
        <f t="shared" si="4"/>
        <v>3750.4</v>
      </c>
      <c r="AO80" s="62">
        <f t="shared" si="5"/>
        <v>15001600</v>
      </c>
      <c r="AP80" s="62">
        <f t="shared" si="6"/>
        <v>0</v>
      </c>
      <c r="AQ80" s="62">
        <f t="shared" si="7"/>
        <v>0</v>
      </c>
      <c r="AS80" s="99"/>
      <c r="AT80" s="99"/>
      <c r="AU80" s="99"/>
      <c r="AV80" s="99"/>
    </row>
    <row r="81" spans="1:48" ht="15" customHeight="1">
      <c r="A81" s="58" t="s">
        <v>292</v>
      </c>
      <c r="B81" s="58">
        <v>2633</v>
      </c>
      <c r="C81" s="58"/>
      <c r="D81" s="63" t="s">
        <v>22</v>
      </c>
      <c r="E81" s="64">
        <v>6</v>
      </c>
      <c r="F81" s="64">
        <v>5</v>
      </c>
      <c r="G81" s="64">
        <v>7</v>
      </c>
      <c r="H81" s="64">
        <v>0</v>
      </c>
      <c r="I81" s="64">
        <v>0</v>
      </c>
      <c r="J81" s="64">
        <v>0</v>
      </c>
      <c r="K81" s="64" t="s">
        <v>41</v>
      </c>
      <c r="L81" s="65">
        <v>0</v>
      </c>
      <c r="M81" s="65"/>
      <c r="N81" s="64"/>
      <c r="O81" s="58" t="s">
        <v>10</v>
      </c>
      <c r="P81" s="58" t="s">
        <v>33</v>
      </c>
      <c r="Q81" s="58" t="s">
        <v>25</v>
      </c>
      <c r="R81" s="58"/>
      <c r="S81" s="58"/>
      <c r="T81" s="58"/>
      <c r="U81" s="58"/>
      <c r="V81" s="58"/>
      <c r="W81" s="67">
        <v>0</v>
      </c>
      <c r="X81" s="67">
        <v>1</v>
      </c>
      <c r="Y81" s="67">
        <v>0</v>
      </c>
      <c r="Z81" s="67"/>
      <c r="AA81" s="185" t="s">
        <v>10</v>
      </c>
      <c r="AB81" s="58" t="s">
        <v>351</v>
      </c>
      <c r="AC81" s="60">
        <f t="shared" si="0"/>
        <v>-0.5</v>
      </c>
      <c r="AD81" s="60">
        <f t="shared" si="1"/>
        <v>0</v>
      </c>
      <c r="AE81" s="61">
        <f t="shared" si="2"/>
        <v>-0.5</v>
      </c>
      <c r="AF81" s="61">
        <f>INDEX($BB$26:BG$44,MATCH(AE81,$BA$26:$BA$44,-1),MATCH(D81,$BB$25:$BG$25))</f>
        <v>0</v>
      </c>
      <c r="AG81" s="93">
        <f t="shared" si="3"/>
        <v>-0.5</v>
      </c>
      <c r="AH81" s="61">
        <v>1</v>
      </c>
      <c r="AI81" s="61">
        <v>1</v>
      </c>
      <c r="AJ81" s="61">
        <v>1</v>
      </c>
      <c r="AK81" s="61">
        <v>1</v>
      </c>
      <c r="AL81" s="61">
        <v>1</v>
      </c>
      <c r="AM81" s="61">
        <v>0.8</v>
      </c>
      <c r="AN81" s="68">
        <f t="shared" si="4"/>
        <v>44</v>
      </c>
      <c r="AO81" s="69">
        <f t="shared" si="5"/>
        <v>0</v>
      </c>
      <c r="AP81" s="69">
        <f t="shared" si="6"/>
        <v>0</v>
      </c>
      <c r="AQ81" s="69">
        <f t="shared" si="7"/>
        <v>0</v>
      </c>
      <c r="AR81" s="69"/>
      <c r="AS81" s="99"/>
      <c r="AT81" s="99"/>
      <c r="AU81" s="99"/>
      <c r="AV81" s="99"/>
    </row>
    <row r="82" spans="1:48" ht="15" customHeight="1">
      <c r="A82" s="11" t="s">
        <v>293</v>
      </c>
      <c r="B82" s="11">
        <v>2635</v>
      </c>
      <c r="D82" s="49" t="s">
        <v>22</v>
      </c>
      <c r="E82" s="47">
        <v>4</v>
      </c>
      <c r="F82" s="47">
        <v>0</v>
      </c>
      <c r="G82" s="47">
        <v>1</v>
      </c>
      <c r="H82" s="47">
        <v>0</v>
      </c>
      <c r="I82" s="47">
        <v>0</v>
      </c>
      <c r="J82" s="47">
        <v>0</v>
      </c>
      <c r="K82" s="47" t="s">
        <v>41</v>
      </c>
      <c r="L82" s="48">
        <v>0</v>
      </c>
      <c r="M82" s="48"/>
      <c r="N82" s="47"/>
      <c r="O82" s="11" t="s">
        <v>10</v>
      </c>
      <c r="P82" s="11" t="s">
        <v>32</v>
      </c>
      <c r="Q82" s="11" t="s">
        <v>33</v>
      </c>
      <c r="R82" s="11" t="s">
        <v>25</v>
      </c>
      <c r="S82" s="11" t="s">
        <v>34</v>
      </c>
      <c r="W82" s="45">
        <v>0</v>
      </c>
      <c r="X82" s="45">
        <v>0</v>
      </c>
      <c r="Y82" s="45">
        <v>3</v>
      </c>
      <c r="Z82" s="45"/>
      <c r="AA82" s="184" t="s">
        <v>10</v>
      </c>
      <c r="AB82" s="11" t="s">
        <v>351</v>
      </c>
      <c r="AC82" s="60">
        <f t="shared" si="0"/>
        <v>-0.5</v>
      </c>
      <c r="AD82" s="60">
        <f t="shared" si="1"/>
        <v>0</v>
      </c>
      <c r="AE82" s="61">
        <f t="shared" si="2"/>
        <v>-0.5</v>
      </c>
      <c r="AF82" s="61">
        <f>INDEX($BB$26:BG$44,MATCH(AE82,$BA$26:$BA$44,-1),MATCH(D82,$BB$25:$BG$25))</f>
        <v>0</v>
      </c>
      <c r="AG82" s="93">
        <f t="shared" si="3"/>
        <v>-0.5</v>
      </c>
      <c r="AH82" s="61">
        <v>1</v>
      </c>
      <c r="AI82" s="61">
        <v>1</v>
      </c>
      <c r="AJ82" s="61">
        <v>1</v>
      </c>
      <c r="AK82" s="61">
        <v>1</v>
      </c>
      <c r="AL82" s="61">
        <v>0.8</v>
      </c>
      <c r="AM82" s="61">
        <v>0.8</v>
      </c>
      <c r="AN82" s="61">
        <f t="shared" si="4"/>
        <v>35.200000000000003</v>
      </c>
      <c r="AO82" s="62">
        <f t="shared" si="5"/>
        <v>0</v>
      </c>
      <c r="AP82" s="62">
        <f t="shared" si="6"/>
        <v>0</v>
      </c>
      <c r="AQ82" s="62">
        <f t="shared" si="7"/>
        <v>0</v>
      </c>
      <c r="AR82" s="62"/>
      <c r="AS82" s="99"/>
      <c r="AT82" s="99"/>
      <c r="AU82" s="99"/>
      <c r="AV82" s="99"/>
    </row>
    <row r="83" spans="1:48" ht="15" customHeight="1">
      <c r="A83" s="11" t="s">
        <v>142</v>
      </c>
      <c r="B83" s="11">
        <v>2407</v>
      </c>
      <c r="D83" s="49" t="s">
        <v>17</v>
      </c>
      <c r="E83" s="47">
        <v>2</v>
      </c>
      <c r="F83" s="47">
        <v>0</v>
      </c>
      <c r="G83" s="47">
        <v>0</v>
      </c>
      <c r="H83" s="47">
        <v>2</v>
      </c>
      <c r="I83" s="47">
        <v>4</v>
      </c>
      <c r="J83" s="47">
        <v>6</v>
      </c>
      <c r="K83" s="47" t="s">
        <v>41</v>
      </c>
      <c r="L83" s="48">
        <v>5</v>
      </c>
      <c r="M83" s="48"/>
      <c r="N83" s="47"/>
      <c r="O83" s="11" t="s">
        <v>33</v>
      </c>
      <c r="P83" s="11" t="s">
        <v>25</v>
      </c>
      <c r="Q83" s="11" t="s">
        <v>34</v>
      </c>
      <c r="W83" s="45">
        <v>6</v>
      </c>
      <c r="X83" s="45">
        <v>0</v>
      </c>
      <c r="Y83" s="45">
        <v>2</v>
      </c>
      <c r="Z83" s="45"/>
      <c r="AA83" s="184" t="s">
        <v>53</v>
      </c>
      <c r="AB83" s="11" t="s">
        <v>334</v>
      </c>
      <c r="AC83" s="60">
        <f t="shared" si="0"/>
        <v>0</v>
      </c>
      <c r="AD83" s="60">
        <f t="shared" si="1"/>
        <v>1</v>
      </c>
      <c r="AE83" s="61">
        <f t="shared" si="2"/>
        <v>1</v>
      </c>
      <c r="AF83" s="61">
        <f>INDEX($BB$26:BG$44,MATCH(AE83,$BA$26:$BA$44,-1),MATCH(D83,$BB$25:$BG$25))</f>
        <v>0</v>
      </c>
      <c r="AG83" s="93">
        <f t="shared" si="3"/>
        <v>1</v>
      </c>
      <c r="AH83" s="61">
        <v>1</v>
      </c>
      <c r="AI83" s="61">
        <v>1</v>
      </c>
      <c r="AJ83" s="61">
        <v>1</v>
      </c>
      <c r="AK83" s="61">
        <v>1</v>
      </c>
      <c r="AL83" s="61">
        <v>0.8</v>
      </c>
      <c r="AM83" s="61">
        <v>0.8</v>
      </c>
      <c r="AN83" s="61">
        <f t="shared" si="4"/>
        <v>358.40000000000003</v>
      </c>
      <c r="AO83" s="62">
        <f t="shared" si="5"/>
        <v>215040.00000000003</v>
      </c>
      <c r="AP83" s="62">
        <f t="shared" si="6"/>
        <v>0</v>
      </c>
      <c r="AQ83" s="62">
        <f t="shared" si="7"/>
        <v>0</v>
      </c>
      <c r="AR83" s="85"/>
      <c r="AS83" s="99"/>
      <c r="AT83" s="99"/>
      <c r="AU83" s="99"/>
      <c r="AV83" s="99"/>
    </row>
    <row r="84" spans="1:48" ht="15" customHeight="1">
      <c r="A84" s="11" t="s">
        <v>193</v>
      </c>
      <c r="B84" s="11">
        <v>532</v>
      </c>
      <c r="D84" s="49" t="s">
        <v>22</v>
      </c>
      <c r="E84" s="47">
        <v>6</v>
      </c>
      <c r="F84" s="47">
        <v>7</v>
      </c>
      <c r="G84" s="47">
        <v>4</v>
      </c>
      <c r="H84" s="47">
        <v>0</v>
      </c>
      <c r="I84" s="47">
        <v>0</v>
      </c>
      <c r="J84" s="47">
        <v>0</v>
      </c>
      <c r="K84" s="47" t="s">
        <v>41</v>
      </c>
      <c r="L84" s="48">
        <v>0</v>
      </c>
      <c r="M84" s="48"/>
      <c r="N84" s="47"/>
      <c r="O84" s="11" t="s">
        <v>10</v>
      </c>
      <c r="P84" s="11" t="s">
        <v>33</v>
      </c>
      <c r="Q84" s="11" t="s">
        <v>25</v>
      </c>
      <c r="W84" s="45">
        <v>0</v>
      </c>
      <c r="X84" s="45">
        <v>1</v>
      </c>
      <c r="Y84" s="45">
        <v>3</v>
      </c>
      <c r="Z84" s="45"/>
      <c r="AA84" s="184" t="s">
        <v>10</v>
      </c>
      <c r="AB84" s="11" t="s">
        <v>348</v>
      </c>
      <c r="AC84" s="60">
        <f t="shared" ref="AC84:AC147" si="8">VLOOKUP(L84,$AT$23:$AV$40,3)</f>
        <v>-0.5</v>
      </c>
      <c r="AD84" s="60">
        <f t="shared" ref="AD84:AD147" si="9">VLOOKUP(H84,$AX$23:$AY$36,2)</f>
        <v>0</v>
      </c>
      <c r="AE84" s="61">
        <f t="shared" ref="AE84:AE147" si="10">AC84+AD84</f>
        <v>-0.5</v>
      </c>
      <c r="AF84" s="61">
        <f>INDEX($BB$26:BG$44,MATCH(AE84,$BA$26:$BA$44,-1),MATCH(D84,$BB$25:$BG$25))</f>
        <v>0</v>
      </c>
      <c r="AG84" s="93">
        <f t="shared" ref="AG84:AG147" si="11">AE84+AF84</f>
        <v>-0.5</v>
      </c>
      <c r="AH84" s="61">
        <v>1</v>
      </c>
      <c r="AI84" s="61">
        <v>1</v>
      </c>
      <c r="AJ84" s="61">
        <v>1</v>
      </c>
      <c r="AK84" s="61">
        <v>1</v>
      </c>
      <c r="AL84" s="61">
        <v>1</v>
      </c>
      <c r="AM84" s="61">
        <v>0.8</v>
      </c>
      <c r="AN84" s="61">
        <f t="shared" ref="AN84:AN147" si="12">(VLOOKUP(L84,$AT$23:$AW$40,4))*AH84*AI84*AJ84*AK84*AL84*AM84</f>
        <v>44</v>
      </c>
      <c r="AO84" s="62">
        <f t="shared" ref="AO84:AO147" si="13">AN84*((10^H84)*W84)</f>
        <v>0</v>
      </c>
      <c r="AP84" s="62">
        <f t="shared" ref="AP84:AP147" si="14">INDEX($BL$23:$BV$36,MATCH(L84,$BK$23:$BK$36),MATCH(H84,$BL$22:$BV$22))</f>
        <v>0</v>
      </c>
      <c r="AQ84" s="62">
        <f t="shared" ref="AQ84:AQ147" si="15">AP84*W84</f>
        <v>0</v>
      </c>
      <c r="AR84" s="62"/>
    </row>
    <row r="85" spans="1:48" ht="15" customHeight="1">
      <c r="A85" s="58" t="s">
        <v>303</v>
      </c>
      <c r="B85" s="58">
        <v>2735</v>
      </c>
      <c r="C85" s="58"/>
      <c r="D85" s="63" t="s">
        <v>22</v>
      </c>
      <c r="E85" s="64">
        <v>7</v>
      </c>
      <c r="F85" s="64">
        <v>6</v>
      </c>
      <c r="G85" s="64">
        <v>7</v>
      </c>
      <c r="H85" s="64">
        <v>0</v>
      </c>
      <c r="I85" s="64">
        <v>0</v>
      </c>
      <c r="J85" s="64">
        <v>0</v>
      </c>
      <c r="K85" s="64" t="s">
        <v>41</v>
      </c>
      <c r="L85" s="65">
        <v>0</v>
      </c>
      <c r="M85" s="65"/>
      <c r="N85" s="64"/>
      <c r="O85" s="58" t="s">
        <v>10</v>
      </c>
      <c r="P85" s="58" t="s">
        <v>33</v>
      </c>
      <c r="Q85" s="58" t="s">
        <v>25</v>
      </c>
      <c r="R85" s="58"/>
      <c r="S85" s="58"/>
      <c r="T85" s="58"/>
      <c r="U85" s="58"/>
      <c r="V85" s="58"/>
      <c r="W85" s="67">
        <v>0</v>
      </c>
      <c r="X85" s="67">
        <v>1</v>
      </c>
      <c r="Y85" s="67">
        <v>4</v>
      </c>
      <c r="Z85" s="67"/>
      <c r="AA85" s="185" t="s">
        <v>10</v>
      </c>
      <c r="AB85" s="58" t="s">
        <v>351</v>
      </c>
      <c r="AC85" s="60">
        <f t="shared" si="8"/>
        <v>-0.5</v>
      </c>
      <c r="AD85" s="60">
        <f t="shared" si="9"/>
        <v>0</v>
      </c>
      <c r="AE85" s="61">
        <f t="shared" si="10"/>
        <v>-0.5</v>
      </c>
      <c r="AF85" s="61">
        <f>INDEX($BB$26:BG$44,MATCH(AE85,$BA$26:$BA$44,-1),MATCH(D85,$BB$25:$BG$25))</f>
        <v>0</v>
      </c>
      <c r="AG85" s="93">
        <f t="shared" si="11"/>
        <v>-0.5</v>
      </c>
      <c r="AH85" s="61">
        <v>1</v>
      </c>
      <c r="AI85" s="61">
        <v>1</v>
      </c>
      <c r="AJ85" s="61">
        <v>1</v>
      </c>
      <c r="AK85" s="61">
        <v>1</v>
      </c>
      <c r="AL85" s="61">
        <v>1</v>
      </c>
      <c r="AM85" s="61">
        <v>0.8</v>
      </c>
      <c r="AN85" s="68">
        <f t="shared" si="12"/>
        <v>44</v>
      </c>
      <c r="AO85" s="69">
        <f t="shared" si="13"/>
        <v>0</v>
      </c>
      <c r="AP85" s="69">
        <f t="shared" si="14"/>
        <v>0</v>
      </c>
      <c r="AQ85" s="69">
        <f t="shared" si="15"/>
        <v>0</v>
      </c>
      <c r="AR85" s="62"/>
      <c r="AS85" s="99"/>
      <c r="AT85" s="99"/>
      <c r="AU85" s="99"/>
      <c r="AV85" s="99"/>
    </row>
    <row r="86" spans="1:48" ht="15" customHeight="1">
      <c r="A86" s="11" t="s">
        <v>237</v>
      </c>
      <c r="B86" s="11">
        <v>1425</v>
      </c>
      <c r="D86" s="49" t="s">
        <v>17</v>
      </c>
      <c r="E86" s="47" t="s">
        <v>24</v>
      </c>
      <c r="F86" s="47">
        <v>0</v>
      </c>
      <c r="G86" s="47">
        <v>4</v>
      </c>
      <c r="H86" s="47">
        <v>4</v>
      </c>
      <c r="I86" s="47" t="s">
        <v>18</v>
      </c>
      <c r="J86" s="47" t="s">
        <v>14</v>
      </c>
      <c r="K86" s="47" t="s">
        <v>41</v>
      </c>
      <c r="L86" s="48">
        <v>8</v>
      </c>
      <c r="M86" s="48"/>
      <c r="N86" s="47"/>
      <c r="O86" s="11" t="s">
        <v>32</v>
      </c>
      <c r="P86" s="11" t="s">
        <v>25</v>
      </c>
      <c r="Q86" s="11" t="s">
        <v>34</v>
      </c>
      <c r="S86" s="59"/>
      <c r="T86" s="59"/>
      <c r="W86" s="45">
        <v>3</v>
      </c>
      <c r="X86" s="45">
        <v>1</v>
      </c>
      <c r="Y86" s="45">
        <v>3</v>
      </c>
      <c r="Z86" s="45"/>
      <c r="AA86" s="184" t="s">
        <v>27</v>
      </c>
      <c r="AB86" s="11" t="s">
        <v>345</v>
      </c>
      <c r="AC86" s="60">
        <f t="shared" si="8"/>
        <v>0.5</v>
      </c>
      <c r="AD86" s="60">
        <f t="shared" si="9"/>
        <v>2</v>
      </c>
      <c r="AE86" s="61">
        <f t="shared" si="10"/>
        <v>2.5</v>
      </c>
      <c r="AF86" s="61">
        <f>INDEX($BB$26:BG$44,MATCH(AE86,$BA$26:$BA$44,-1),MATCH(D86,$BB$25:$BG$25))</f>
        <v>0</v>
      </c>
      <c r="AG86" s="93">
        <f t="shared" si="11"/>
        <v>2.5</v>
      </c>
      <c r="AH86" s="61">
        <v>1</v>
      </c>
      <c r="AI86" s="61">
        <v>1</v>
      </c>
      <c r="AJ86" s="61">
        <v>1</v>
      </c>
      <c r="AK86" s="61">
        <v>1</v>
      </c>
      <c r="AL86" s="61">
        <v>0.8</v>
      </c>
      <c r="AM86" s="61">
        <v>0.8</v>
      </c>
      <c r="AN86" s="61">
        <f t="shared" si="12"/>
        <v>1465.6000000000001</v>
      </c>
      <c r="AO86" s="62">
        <f t="shared" si="13"/>
        <v>43968000.000000007</v>
      </c>
      <c r="AP86" s="62">
        <f t="shared" si="14"/>
        <v>0</v>
      </c>
      <c r="AQ86" s="62">
        <f t="shared" si="15"/>
        <v>0</v>
      </c>
      <c r="AR86" s="69"/>
      <c r="AS86" s="100"/>
      <c r="AT86" s="100"/>
      <c r="AU86" s="100"/>
      <c r="AV86" s="100"/>
    </row>
    <row r="87" spans="1:48" ht="15" customHeight="1">
      <c r="A87" s="11" t="s">
        <v>73</v>
      </c>
      <c r="B87" s="11">
        <v>506</v>
      </c>
      <c r="D87" s="49" t="s">
        <v>16</v>
      </c>
      <c r="E87" s="47">
        <v>5</v>
      </c>
      <c r="F87" s="47">
        <v>3</v>
      </c>
      <c r="G87" s="47">
        <v>1</v>
      </c>
      <c r="H87" s="47">
        <v>4</v>
      </c>
      <c r="I87" s="47">
        <v>7</v>
      </c>
      <c r="J87" s="47">
        <v>7</v>
      </c>
      <c r="K87" s="47" t="s">
        <v>41</v>
      </c>
      <c r="L87" s="48" t="s">
        <v>18</v>
      </c>
      <c r="M87" s="48"/>
      <c r="N87" s="47"/>
      <c r="O87" s="11" t="s">
        <v>25</v>
      </c>
      <c r="P87" s="11" t="s">
        <v>6</v>
      </c>
      <c r="S87" s="59"/>
      <c r="T87" s="59"/>
      <c r="W87" s="45">
        <v>4</v>
      </c>
      <c r="X87" s="45">
        <v>0</v>
      </c>
      <c r="Y87" s="45">
        <v>0</v>
      </c>
      <c r="Z87" s="45"/>
      <c r="AA87" s="184" t="s">
        <v>52</v>
      </c>
      <c r="AB87" s="11" t="s">
        <v>332</v>
      </c>
      <c r="AC87" s="60">
        <f t="shared" si="8"/>
        <v>1</v>
      </c>
      <c r="AD87" s="60">
        <f t="shared" si="9"/>
        <v>2</v>
      </c>
      <c r="AE87" s="61">
        <f t="shared" si="10"/>
        <v>3</v>
      </c>
      <c r="AF87" s="61">
        <f>INDEX($BB$26:BG$44,MATCH(AE87,$BA$26:$BA$44,-1),MATCH(D87,$BB$25:$BG$25))</f>
        <v>0</v>
      </c>
      <c r="AG87" s="93">
        <f t="shared" si="11"/>
        <v>3</v>
      </c>
      <c r="AH87" s="61">
        <v>1</v>
      </c>
      <c r="AI87" s="61">
        <v>1</v>
      </c>
      <c r="AJ87" s="61">
        <v>1</v>
      </c>
      <c r="AK87" s="61">
        <v>0.8</v>
      </c>
      <c r="AL87" s="61">
        <v>1</v>
      </c>
      <c r="AM87" s="61">
        <v>0.8</v>
      </c>
      <c r="AN87" s="61">
        <f t="shared" si="12"/>
        <v>6000</v>
      </c>
      <c r="AO87" s="62">
        <f t="shared" si="13"/>
        <v>240000000</v>
      </c>
      <c r="AP87" s="62">
        <f t="shared" si="14"/>
        <v>0</v>
      </c>
      <c r="AQ87" s="62">
        <f t="shared" si="15"/>
        <v>0</v>
      </c>
      <c r="AR87" s="62"/>
      <c r="AS87" s="99"/>
      <c r="AT87" s="99"/>
      <c r="AU87" s="99"/>
      <c r="AV87" s="99"/>
    </row>
    <row r="88" spans="1:48" ht="15" customHeight="1">
      <c r="A88" s="11" t="s">
        <v>183</v>
      </c>
      <c r="B88" s="11">
        <v>138</v>
      </c>
      <c r="D88" s="49" t="s">
        <v>22</v>
      </c>
      <c r="E88" s="47">
        <v>7</v>
      </c>
      <c r="F88" s="47">
        <v>4</v>
      </c>
      <c r="G88" s="47" t="s">
        <v>15</v>
      </c>
      <c r="H88" s="47">
        <v>0</v>
      </c>
      <c r="I88" s="47">
        <v>0</v>
      </c>
      <c r="J88" s="47">
        <v>0</v>
      </c>
      <c r="K88" s="47" t="s">
        <v>41</v>
      </c>
      <c r="L88" s="48">
        <v>0</v>
      </c>
      <c r="M88" s="48"/>
      <c r="N88" s="47"/>
      <c r="O88" s="11" t="s">
        <v>10</v>
      </c>
      <c r="P88" s="11" t="s">
        <v>33</v>
      </c>
      <c r="Q88" s="11" t="s">
        <v>25</v>
      </c>
      <c r="R88" s="11" t="s">
        <v>30</v>
      </c>
      <c r="W88" s="45">
        <v>0</v>
      </c>
      <c r="X88" s="45">
        <v>2</v>
      </c>
      <c r="Y88" s="45">
        <v>4</v>
      </c>
      <c r="Z88" s="45"/>
      <c r="AA88" s="184" t="s">
        <v>10</v>
      </c>
      <c r="AB88" s="11" t="s">
        <v>348</v>
      </c>
      <c r="AC88" s="60">
        <f t="shared" si="8"/>
        <v>-0.5</v>
      </c>
      <c r="AD88" s="60">
        <f t="shared" si="9"/>
        <v>0</v>
      </c>
      <c r="AE88" s="61">
        <f t="shared" si="10"/>
        <v>-0.5</v>
      </c>
      <c r="AF88" s="61">
        <f>INDEX($BB$26:BG$44,MATCH(AE88,$BA$26:$BA$44,-1),MATCH(D88,$BB$25:$BG$25))</f>
        <v>0</v>
      </c>
      <c r="AG88" s="93">
        <f t="shared" si="11"/>
        <v>-0.5</v>
      </c>
      <c r="AH88" s="61">
        <v>1</v>
      </c>
      <c r="AI88" s="61">
        <v>1</v>
      </c>
      <c r="AJ88" s="61">
        <v>1</v>
      </c>
      <c r="AK88" s="61">
        <v>1</v>
      </c>
      <c r="AL88" s="61">
        <v>1</v>
      </c>
      <c r="AM88" s="61">
        <v>0.8</v>
      </c>
      <c r="AN88" s="61">
        <f t="shared" si="12"/>
        <v>44</v>
      </c>
      <c r="AO88" s="62">
        <f t="shared" si="13"/>
        <v>0</v>
      </c>
      <c r="AP88" s="62">
        <f t="shared" si="14"/>
        <v>0</v>
      </c>
      <c r="AQ88" s="62">
        <f t="shared" si="15"/>
        <v>0</v>
      </c>
      <c r="AR88" s="69"/>
      <c r="AS88" s="99"/>
      <c r="AT88" s="99"/>
      <c r="AU88" s="99"/>
      <c r="AV88" s="99"/>
    </row>
    <row r="89" spans="1:48" ht="15" customHeight="1">
      <c r="A89" s="11" t="s">
        <v>105</v>
      </c>
      <c r="B89" s="11">
        <v>1502</v>
      </c>
      <c r="D89" s="49" t="s">
        <v>16</v>
      </c>
      <c r="E89" s="47">
        <v>4</v>
      </c>
      <c r="F89" s="47">
        <v>0</v>
      </c>
      <c r="G89" s="47">
        <v>4</v>
      </c>
      <c r="H89" s="47">
        <v>1</v>
      </c>
      <c r="I89" s="47">
        <v>4</v>
      </c>
      <c r="J89" s="47">
        <v>2</v>
      </c>
      <c r="K89" s="47" t="s">
        <v>41</v>
      </c>
      <c r="L89" s="48">
        <v>7</v>
      </c>
      <c r="M89" s="48"/>
      <c r="N89" s="47" t="s">
        <v>23</v>
      </c>
      <c r="O89" s="11" t="s">
        <v>32</v>
      </c>
      <c r="P89" s="11" t="s">
        <v>33</v>
      </c>
      <c r="Q89" s="11" t="s">
        <v>25</v>
      </c>
      <c r="R89" s="11" t="s">
        <v>34</v>
      </c>
      <c r="W89" s="45">
        <v>3</v>
      </c>
      <c r="X89" s="45">
        <v>0</v>
      </c>
      <c r="Y89" s="45">
        <v>5</v>
      </c>
      <c r="Z89" s="45"/>
      <c r="AA89" s="184" t="s">
        <v>53</v>
      </c>
      <c r="AB89" s="11" t="s">
        <v>333</v>
      </c>
      <c r="AC89" s="60">
        <f t="shared" si="8"/>
        <v>0.5</v>
      </c>
      <c r="AD89" s="60">
        <f t="shared" si="9"/>
        <v>0.5</v>
      </c>
      <c r="AE89" s="61">
        <f t="shared" si="10"/>
        <v>1</v>
      </c>
      <c r="AF89" s="61">
        <f>INDEX($BB$26:BG$44,MATCH(AE89,$BA$26:$BA$44,-1),MATCH(D89,$BB$25:$BG$25))</f>
        <v>0.5</v>
      </c>
      <c r="AG89" s="93">
        <f t="shared" si="11"/>
        <v>1.5</v>
      </c>
      <c r="AH89" s="61">
        <v>1</v>
      </c>
      <c r="AI89" s="61">
        <v>1</v>
      </c>
      <c r="AJ89" s="61">
        <v>1</v>
      </c>
      <c r="AK89" s="61">
        <v>1</v>
      </c>
      <c r="AL89" s="61">
        <v>0.8</v>
      </c>
      <c r="AM89" s="61">
        <v>0.8</v>
      </c>
      <c r="AN89" s="61">
        <f t="shared" si="12"/>
        <v>915.2</v>
      </c>
      <c r="AO89" s="62">
        <f t="shared" si="13"/>
        <v>27456</v>
      </c>
      <c r="AP89" s="62">
        <f t="shared" si="14"/>
        <v>0</v>
      </c>
      <c r="AQ89" s="62">
        <f t="shared" si="15"/>
        <v>0</v>
      </c>
      <c r="AR89" s="69"/>
      <c r="AS89" s="100"/>
      <c r="AT89" s="100"/>
      <c r="AU89" s="100"/>
      <c r="AV89" s="100"/>
    </row>
    <row r="90" spans="1:48" ht="15" customHeight="1">
      <c r="A90" s="58" t="s">
        <v>233</v>
      </c>
      <c r="B90" s="58">
        <v>1332</v>
      </c>
      <c r="C90" s="58"/>
      <c r="D90" s="63" t="s">
        <v>17</v>
      </c>
      <c r="E90" s="64">
        <v>7</v>
      </c>
      <c r="F90" s="64">
        <v>6</v>
      </c>
      <c r="G90" s="64" t="s">
        <v>15</v>
      </c>
      <c r="H90" s="64">
        <v>0</v>
      </c>
      <c r="I90" s="64">
        <v>1</v>
      </c>
      <c r="J90" s="64">
        <v>2</v>
      </c>
      <c r="K90" s="64" t="s">
        <v>41</v>
      </c>
      <c r="L90" s="65">
        <v>5</v>
      </c>
      <c r="M90" s="65"/>
      <c r="N90" s="64"/>
      <c r="O90" s="58" t="s">
        <v>33</v>
      </c>
      <c r="P90" s="58" t="s">
        <v>25</v>
      </c>
      <c r="Q90" s="58" t="s">
        <v>30</v>
      </c>
      <c r="R90" s="58"/>
      <c r="S90" s="58"/>
      <c r="T90" s="58"/>
      <c r="U90" s="58"/>
      <c r="V90" s="58"/>
      <c r="W90" s="67">
        <v>5</v>
      </c>
      <c r="X90" s="67">
        <v>0</v>
      </c>
      <c r="Y90" s="67">
        <v>4</v>
      </c>
      <c r="Z90" s="67"/>
      <c r="AA90" s="185" t="s">
        <v>207</v>
      </c>
      <c r="AB90" s="58" t="s">
        <v>349</v>
      </c>
      <c r="AC90" s="60">
        <f t="shared" si="8"/>
        <v>0</v>
      </c>
      <c r="AD90" s="60">
        <f t="shared" si="9"/>
        <v>0</v>
      </c>
      <c r="AE90" s="61">
        <f t="shared" si="10"/>
        <v>0</v>
      </c>
      <c r="AF90" s="61">
        <f>INDEX($BB$26:BG$44,MATCH(AE90,$BA$26:$BA$44,-1),MATCH(D90,$BB$25:$BG$25))</f>
        <v>0.5</v>
      </c>
      <c r="AG90" s="93">
        <f t="shared" si="11"/>
        <v>0.5</v>
      </c>
      <c r="AH90" s="61">
        <v>1</v>
      </c>
      <c r="AI90" s="61">
        <v>1</v>
      </c>
      <c r="AJ90" s="61">
        <v>1</v>
      </c>
      <c r="AK90" s="61">
        <v>1</v>
      </c>
      <c r="AL90" s="61">
        <v>1</v>
      </c>
      <c r="AM90" s="61">
        <v>0.8</v>
      </c>
      <c r="AN90" s="68">
        <f t="shared" si="12"/>
        <v>448</v>
      </c>
      <c r="AO90" s="69">
        <f t="shared" si="13"/>
        <v>2240</v>
      </c>
      <c r="AP90" s="69">
        <f t="shared" si="14"/>
        <v>0</v>
      </c>
      <c r="AQ90" s="69">
        <f t="shared" si="15"/>
        <v>0</v>
      </c>
      <c r="AR90" s="62"/>
      <c r="AS90" s="100"/>
      <c r="AT90" s="100"/>
      <c r="AU90" s="100"/>
      <c r="AV90" s="100"/>
    </row>
    <row r="91" spans="1:48" ht="15" customHeight="1">
      <c r="A91" s="11" t="s">
        <v>251</v>
      </c>
      <c r="B91" s="11">
        <v>1717</v>
      </c>
      <c r="D91" s="49" t="s">
        <v>16</v>
      </c>
      <c r="E91" s="47">
        <v>6</v>
      </c>
      <c r="F91" s="47">
        <v>4</v>
      </c>
      <c r="G91" s="47">
        <v>8</v>
      </c>
      <c r="H91" s="47">
        <v>3</v>
      </c>
      <c r="I91" s="47">
        <v>1</v>
      </c>
      <c r="J91" s="47">
        <v>2</v>
      </c>
      <c r="K91" s="47" t="s">
        <v>41</v>
      </c>
      <c r="L91" s="48">
        <v>2</v>
      </c>
      <c r="M91" s="48"/>
      <c r="N91" s="47"/>
      <c r="O91" s="11" t="s">
        <v>33</v>
      </c>
      <c r="P91" s="11" t="s">
        <v>25</v>
      </c>
      <c r="W91" s="45">
        <v>6</v>
      </c>
      <c r="X91" s="45">
        <v>0</v>
      </c>
      <c r="Y91" s="45">
        <v>4</v>
      </c>
      <c r="Z91" s="45"/>
      <c r="AA91" s="184" t="s">
        <v>55</v>
      </c>
      <c r="AB91" s="11" t="s">
        <v>342</v>
      </c>
      <c r="AC91" s="60">
        <f t="shared" si="8"/>
        <v>-0.5</v>
      </c>
      <c r="AD91" s="60">
        <f t="shared" si="9"/>
        <v>1.5</v>
      </c>
      <c r="AE91" s="61">
        <f t="shared" si="10"/>
        <v>1</v>
      </c>
      <c r="AF91" s="61">
        <f>INDEX($BB$26:BG$44,MATCH(AE91,$BA$26:$BA$44,-1),MATCH(D91,$BB$25:$BG$25))</f>
        <v>0.5</v>
      </c>
      <c r="AG91" s="93">
        <f t="shared" si="11"/>
        <v>1.5</v>
      </c>
      <c r="AH91" s="61">
        <v>1</v>
      </c>
      <c r="AI91" s="61">
        <v>1</v>
      </c>
      <c r="AJ91" s="61">
        <v>1</v>
      </c>
      <c r="AK91" s="61">
        <v>1</v>
      </c>
      <c r="AL91" s="61">
        <v>1</v>
      </c>
      <c r="AM91" s="61">
        <v>0.8</v>
      </c>
      <c r="AN91" s="61">
        <f t="shared" si="12"/>
        <v>108</v>
      </c>
      <c r="AO91" s="62">
        <f t="shared" si="13"/>
        <v>648000</v>
      </c>
      <c r="AP91" s="62">
        <f t="shared" si="14"/>
        <v>0</v>
      </c>
      <c r="AQ91" s="62">
        <f t="shared" si="15"/>
        <v>0</v>
      </c>
      <c r="AR91" s="62"/>
      <c r="AS91" s="99"/>
      <c r="AT91" s="99"/>
      <c r="AU91" s="99"/>
      <c r="AV91" s="99"/>
    </row>
    <row r="92" spans="1:48" ht="15" customHeight="1">
      <c r="A92" s="11" t="s">
        <v>92</v>
      </c>
      <c r="B92" s="11">
        <v>1004</v>
      </c>
      <c r="D92" s="49" t="s">
        <v>17</v>
      </c>
      <c r="E92" s="47">
        <v>9</v>
      </c>
      <c r="F92" s="47" t="s">
        <v>15</v>
      </c>
      <c r="G92" s="47">
        <v>6</v>
      </c>
      <c r="H92" s="47">
        <v>0</v>
      </c>
      <c r="I92" s="47">
        <v>0</v>
      </c>
      <c r="J92" s="47">
        <v>2</v>
      </c>
      <c r="K92" s="47" t="s">
        <v>41</v>
      </c>
      <c r="L92" s="48" t="s">
        <v>15</v>
      </c>
      <c r="M92" s="48"/>
      <c r="N92" s="47"/>
      <c r="O92" s="11" t="s">
        <v>21</v>
      </c>
      <c r="P92" s="11" t="s">
        <v>33</v>
      </c>
      <c r="Q92" s="11" t="s">
        <v>25</v>
      </c>
      <c r="W92" s="45">
        <v>7</v>
      </c>
      <c r="X92" s="45">
        <v>2</v>
      </c>
      <c r="Y92" s="45">
        <v>4</v>
      </c>
      <c r="Z92" s="45"/>
      <c r="AA92" s="184" t="s">
        <v>52</v>
      </c>
      <c r="AB92" s="11" t="s">
        <v>333</v>
      </c>
      <c r="AC92" s="60">
        <f t="shared" si="8"/>
        <v>1</v>
      </c>
      <c r="AD92" s="60">
        <f t="shared" si="9"/>
        <v>0</v>
      </c>
      <c r="AE92" s="61">
        <f t="shared" si="10"/>
        <v>1</v>
      </c>
      <c r="AF92" s="61">
        <f>INDEX($BB$26:BG$44,MATCH(AE92,$BA$26:$BA$44,-1),MATCH(D92,$BB$25:$BG$25))</f>
        <v>0</v>
      </c>
      <c r="AG92" s="93">
        <f t="shared" si="11"/>
        <v>1</v>
      </c>
      <c r="AH92" s="61">
        <v>1</v>
      </c>
      <c r="AI92" s="61">
        <v>1</v>
      </c>
      <c r="AJ92" s="61">
        <v>1</v>
      </c>
      <c r="AK92" s="61">
        <v>1</v>
      </c>
      <c r="AL92" s="61">
        <v>0.8</v>
      </c>
      <c r="AM92" s="61">
        <v>0.8</v>
      </c>
      <c r="AN92" s="61">
        <f t="shared" si="12"/>
        <v>3750.4</v>
      </c>
      <c r="AO92" s="62">
        <f t="shared" si="13"/>
        <v>26252.799999999999</v>
      </c>
      <c r="AP92" s="62">
        <f t="shared" si="14"/>
        <v>0</v>
      </c>
      <c r="AQ92" s="62">
        <f t="shared" si="15"/>
        <v>0</v>
      </c>
      <c r="AR92" s="62"/>
      <c r="AS92" s="99"/>
      <c r="AT92" s="99"/>
      <c r="AU92" s="99"/>
      <c r="AV92" s="99"/>
    </row>
    <row r="93" spans="1:48" ht="15" customHeight="1">
      <c r="A93" s="11" t="s">
        <v>215</v>
      </c>
      <c r="B93" s="11">
        <v>938</v>
      </c>
      <c r="D93" s="49" t="s">
        <v>22</v>
      </c>
      <c r="E93" s="47">
        <v>5</v>
      </c>
      <c r="F93" s="47">
        <v>4</v>
      </c>
      <c r="G93" s="47">
        <v>8</v>
      </c>
      <c r="H93" s="47">
        <v>0</v>
      </c>
      <c r="I93" s="47">
        <v>0</v>
      </c>
      <c r="J93" s="47">
        <v>0</v>
      </c>
      <c r="K93" s="47" t="s">
        <v>41</v>
      </c>
      <c r="L93" s="48">
        <v>0</v>
      </c>
      <c r="M93" s="48"/>
      <c r="N93" s="47"/>
      <c r="O93" s="11" t="s">
        <v>10</v>
      </c>
      <c r="P93" s="11" t="s">
        <v>33</v>
      </c>
      <c r="Q93" s="11" t="s">
        <v>25</v>
      </c>
      <c r="W93" s="45">
        <v>0</v>
      </c>
      <c r="X93" s="45">
        <v>1</v>
      </c>
      <c r="Y93" s="45">
        <v>4</v>
      </c>
      <c r="Z93" s="45"/>
      <c r="AA93" s="184" t="s">
        <v>10</v>
      </c>
      <c r="AB93" s="11" t="s">
        <v>349</v>
      </c>
      <c r="AC93" s="60">
        <f t="shared" si="8"/>
        <v>-0.5</v>
      </c>
      <c r="AD93" s="60">
        <f t="shared" si="9"/>
        <v>0</v>
      </c>
      <c r="AE93" s="61">
        <f t="shared" si="10"/>
        <v>-0.5</v>
      </c>
      <c r="AF93" s="61">
        <f>INDEX($BB$26:BG$44,MATCH(AE93,$BA$26:$BA$44,-1),MATCH(D93,$BB$25:$BG$25))</f>
        <v>0</v>
      </c>
      <c r="AG93" s="93">
        <f t="shared" si="11"/>
        <v>-0.5</v>
      </c>
      <c r="AH93" s="61">
        <v>1</v>
      </c>
      <c r="AI93" s="61">
        <v>1</v>
      </c>
      <c r="AJ93" s="61">
        <v>1</v>
      </c>
      <c r="AK93" s="61">
        <v>1</v>
      </c>
      <c r="AL93" s="61">
        <v>1</v>
      </c>
      <c r="AM93" s="61">
        <v>0.8</v>
      </c>
      <c r="AN93" s="61">
        <f t="shared" si="12"/>
        <v>44</v>
      </c>
      <c r="AO93" s="62">
        <f t="shared" si="13"/>
        <v>0</v>
      </c>
      <c r="AP93" s="62">
        <f t="shared" si="14"/>
        <v>0</v>
      </c>
      <c r="AQ93" s="62">
        <f t="shared" si="15"/>
        <v>0</v>
      </c>
      <c r="AR93" s="62"/>
      <c r="AS93" s="99"/>
      <c r="AT93" s="99"/>
      <c r="AU93" s="99"/>
      <c r="AV93" s="99"/>
    </row>
    <row r="94" spans="1:48" ht="15" customHeight="1">
      <c r="A94" s="11" t="s">
        <v>212</v>
      </c>
      <c r="B94" s="11">
        <v>918</v>
      </c>
      <c r="D94" s="49" t="s">
        <v>16</v>
      </c>
      <c r="E94" s="47">
        <v>5</v>
      </c>
      <c r="F94" s="47" t="s">
        <v>15</v>
      </c>
      <c r="G94" s="47">
        <v>4</v>
      </c>
      <c r="H94" s="47">
        <v>2</v>
      </c>
      <c r="I94" s="47">
        <v>6</v>
      </c>
      <c r="J94" s="47">
        <v>3</v>
      </c>
      <c r="K94" s="47" t="s">
        <v>41</v>
      </c>
      <c r="L94" s="48">
        <v>6</v>
      </c>
      <c r="M94" s="48"/>
      <c r="N94" s="47" t="s">
        <v>23</v>
      </c>
      <c r="O94" s="11" t="s">
        <v>21</v>
      </c>
      <c r="P94" s="11" t="s">
        <v>33</v>
      </c>
      <c r="Q94" s="11" t="s">
        <v>25</v>
      </c>
      <c r="W94" s="45">
        <v>7</v>
      </c>
      <c r="X94" s="45">
        <v>0</v>
      </c>
      <c r="Y94" s="45">
        <v>3</v>
      </c>
      <c r="Z94" s="45"/>
      <c r="AA94" s="184" t="s">
        <v>54</v>
      </c>
      <c r="AB94" s="11" t="s">
        <v>341</v>
      </c>
      <c r="AC94" s="60">
        <f t="shared" si="8"/>
        <v>0.5</v>
      </c>
      <c r="AD94" s="60">
        <f t="shared" si="9"/>
        <v>1</v>
      </c>
      <c r="AE94" s="61">
        <f t="shared" si="10"/>
        <v>1.5</v>
      </c>
      <c r="AF94" s="61">
        <f>INDEX($BB$26:BG$44,MATCH(AE94,$BA$26:$BA$44,-1),MATCH(D94,$BB$25:$BG$25))</f>
        <v>0.5</v>
      </c>
      <c r="AG94" s="93">
        <f t="shared" si="11"/>
        <v>2</v>
      </c>
      <c r="AH94" s="61">
        <v>1</v>
      </c>
      <c r="AI94" s="61">
        <v>1</v>
      </c>
      <c r="AJ94" s="61">
        <v>1</v>
      </c>
      <c r="AK94" s="61">
        <v>1</v>
      </c>
      <c r="AL94" s="61">
        <v>0.8</v>
      </c>
      <c r="AM94" s="61">
        <v>0.8</v>
      </c>
      <c r="AN94" s="61">
        <f t="shared" si="12"/>
        <v>572.80000000000007</v>
      </c>
      <c r="AO94" s="62">
        <f t="shared" si="13"/>
        <v>400960.00000000006</v>
      </c>
      <c r="AP94" s="62">
        <f t="shared" si="14"/>
        <v>0</v>
      </c>
      <c r="AQ94" s="62">
        <f t="shared" si="15"/>
        <v>0</v>
      </c>
      <c r="AR94" s="62"/>
    </row>
    <row r="95" spans="1:48" ht="15" customHeight="1">
      <c r="A95" s="11" t="s">
        <v>217</v>
      </c>
      <c r="B95" s="11">
        <v>1018</v>
      </c>
      <c r="D95" s="49" t="s">
        <v>16</v>
      </c>
      <c r="E95" s="47">
        <v>4</v>
      </c>
      <c r="F95" s="47">
        <v>3</v>
      </c>
      <c r="G95" s="47">
        <v>3</v>
      </c>
      <c r="H95" s="47">
        <v>2</v>
      </c>
      <c r="I95" s="47">
        <v>1</v>
      </c>
      <c r="J95" s="47">
        <v>3</v>
      </c>
      <c r="K95" s="47" t="s">
        <v>41</v>
      </c>
      <c r="L95" s="48">
        <v>6</v>
      </c>
      <c r="M95" s="48"/>
      <c r="N95" s="47"/>
      <c r="O95" s="11" t="s">
        <v>33</v>
      </c>
      <c r="P95" s="11" t="s">
        <v>25</v>
      </c>
      <c r="Q95" s="11" t="s">
        <v>6</v>
      </c>
      <c r="W95" s="45">
        <v>1</v>
      </c>
      <c r="X95" s="45">
        <v>1</v>
      </c>
      <c r="Y95" s="45">
        <v>3</v>
      </c>
      <c r="Z95" s="45"/>
      <c r="AA95" s="184" t="s">
        <v>54</v>
      </c>
      <c r="AB95" s="11" t="s">
        <v>341</v>
      </c>
      <c r="AC95" s="60">
        <f t="shared" si="8"/>
        <v>0.5</v>
      </c>
      <c r="AD95" s="60">
        <f t="shared" si="9"/>
        <v>1</v>
      </c>
      <c r="AE95" s="61">
        <f t="shared" si="10"/>
        <v>1.5</v>
      </c>
      <c r="AF95" s="61">
        <f>INDEX($BB$26:BG$44,MATCH(AE95,$BA$26:$BA$44,-1),MATCH(D95,$BB$25:$BG$25))</f>
        <v>0.5</v>
      </c>
      <c r="AG95" s="93">
        <f t="shared" si="11"/>
        <v>2</v>
      </c>
      <c r="AH95" s="61">
        <v>1</v>
      </c>
      <c r="AI95" s="61">
        <v>1</v>
      </c>
      <c r="AJ95" s="61">
        <v>1</v>
      </c>
      <c r="AK95" s="61">
        <v>0.8</v>
      </c>
      <c r="AL95" s="61">
        <v>1</v>
      </c>
      <c r="AM95" s="61">
        <v>0.8</v>
      </c>
      <c r="AN95" s="61">
        <f t="shared" si="12"/>
        <v>572.80000000000007</v>
      </c>
      <c r="AO95" s="62">
        <f t="shared" si="13"/>
        <v>57280.000000000007</v>
      </c>
      <c r="AP95" s="62">
        <f t="shared" si="14"/>
        <v>0</v>
      </c>
      <c r="AQ95" s="62">
        <f t="shared" si="15"/>
        <v>0</v>
      </c>
      <c r="AR95" s="62"/>
      <c r="AS95" s="99"/>
      <c r="AT95" s="99"/>
      <c r="AU95" s="99"/>
      <c r="AV95" s="99"/>
    </row>
    <row r="96" spans="1:48" ht="15" customHeight="1">
      <c r="A96" s="11" t="s">
        <v>186</v>
      </c>
      <c r="B96" s="11">
        <v>235</v>
      </c>
      <c r="D96" s="49" t="s">
        <v>22</v>
      </c>
      <c r="E96" s="47">
        <v>6</v>
      </c>
      <c r="F96" s="47">
        <v>4</v>
      </c>
      <c r="G96" s="47" t="s">
        <v>15</v>
      </c>
      <c r="H96" s="47">
        <v>0</v>
      </c>
      <c r="I96" s="47">
        <v>0</v>
      </c>
      <c r="J96" s="47">
        <v>0</v>
      </c>
      <c r="K96" s="47" t="s">
        <v>41</v>
      </c>
      <c r="L96" s="48">
        <v>0</v>
      </c>
      <c r="M96" s="48"/>
      <c r="N96" s="47"/>
      <c r="O96" s="11" t="s">
        <v>10</v>
      </c>
      <c r="P96" s="11" t="s">
        <v>33</v>
      </c>
      <c r="Q96" s="11" t="s">
        <v>25</v>
      </c>
      <c r="R96" s="11" t="s">
        <v>30</v>
      </c>
      <c r="W96" s="45">
        <v>0</v>
      </c>
      <c r="X96" s="45">
        <v>2</v>
      </c>
      <c r="Y96" s="45">
        <v>4</v>
      </c>
      <c r="Z96" s="45"/>
      <c r="AA96" s="184" t="s">
        <v>10</v>
      </c>
      <c r="AB96" s="11" t="s">
        <v>348</v>
      </c>
      <c r="AC96" s="60">
        <f t="shared" si="8"/>
        <v>-0.5</v>
      </c>
      <c r="AD96" s="60">
        <f t="shared" si="9"/>
        <v>0</v>
      </c>
      <c r="AE96" s="61">
        <f t="shared" si="10"/>
        <v>-0.5</v>
      </c>
      <c r="AF96" s="61">
        <f>INDEX($BB$26:BG$44,MATCH(AE96,$BA$26:$BA$44,-1),MATCH(D96,$BB$25:$BG$25))</f>
        <v>0</v>
      </c>
      <c r="AG96" s="93">
        <f t="shared" si="11"/>
        <v>-0.5</v>
      </c>
      <c r="AH96" s="61">
        <v>1</v>
      </c>
      <c r="AI96" s="61">
        <v>1</v>
      </c>
      <c r="AJ96" s="61">
        <v>1</v>
      </c>
      <c r="AK96" s="61">
        <v>1</v>
      </c>
      <c r="AL96" s="61">
        <v>1</v>
      </c>
      <c r="AM96" s="61">
        <v>0.8</v>
      </c>
      <c r="AN96" s="61">
        <f t="shared" si="12"/>
        <v>44</v>
      </c>
      <c r="AO96" s="62">
        <f t="shared" si="13"/>
        <v>0</v>
      </c>
      <c r="AP96" s="62">
        <f t="shared" si="14"/>
        <v>0</v>
      </c>
      <c r="AQ96" s="62">
        <f t="shared" si="15"/>
        <v>0</v>
      </c>
      <c r="AR96" s="62"/>
      <c r="AS96" s="99"/>
      <c r="AT96" s="99"/>
      <c r="AU96" s="99"/>
      <c r="AV96" s="99"/>
    </row>
    <row r="97" spans="1:48" ht="15" customHeight="1">
      <c r="A97" s="11" t="s">
        <v>179</v>
      </c>
      <c r="B97" s="11">
        <v>3208</v>
      </c>
      <c r="D97" s="49" t="s">
        <v>22</v>
      </c>
      <c r="E97" s="47">
        <v>2</v>
      </c>
      <c r="F97" s="47">
        <v>2</v>
      </c>
      <c r="G97" s="47">
        <v>0</v>
      </c>
      <c r="H97" s="47">
        <v>0</v>
      </c>
      <c r="I97" s="47">
        <v>0</v>
      </c>
      <c r="J97" s="47">
        <v>0</v>
      </c>
      <c r="K97" s="47" t="s">
        <v>41</v>
      </c>
      <c r="L97" s="48">
        <v>0</v>
      </c>
      <c r="M97" s="48"/>
      <c r="N97" s="47"/>
      <c r="O97" s="11" t="s">
        <v>10</v>
      </c>
      <c r="P97" s="11" t="s">
        <v>35</v>
      </c>
      <c r="Q97" s="11" t="s">
        <v>33</v>
      </c>
      <c r="R97" s="11" t="s">
        <v>25</v>
      </c>
      <c r="S97" s="11" t="s">
        <v>6</v>
      </c>
      <c r="W97" s="45">
        <v>0</v>
      </c>
      <c r="X97" s="45">
        <v>1</v>
      </c>
      <c r="Y97" s="45">
        <v>4</v>
      </c>
      <c r="Z97" s="45"/>
      <c r="AA97" s="184" t="s">
        <v>10</v>
      </c>
      <c r="AB97" s="11" t="s">
        <v>335</v>
      </c>
      <c r="AC97" s="60">
        <f t="shared" si="8"/>
        <v>-0.5</v>
      </c>
      <c r="AD97" s="60">
        <f t="shared" si="9"/>
        <v>0</v>
      </c>
      <c r="AE97" s="61">
        <f t="shared" si="10"/>
        <v>-0.5</v>
      </c>
      <c r="AF97" s="61">
        <f>INDEX($BB$26:BG$44,MATCH(AE97,$BA$26:$BA$44,-1),MATCH(D97,$BB$25:$BG$25))</f>
        <v>0</v>
      </c>
      <c r="AG97" s="93">
        <f t="shared" si="11"/>
        <v>-0.5</v>
      </c>
      <c r="AH97" s="61">
        <v>1</v>
      </c>
      <c r="AI97" s="61">
        <v>1</v>
      </c>
      <c r="AJ97" s="61">
        <v>1</v>
      </c>
      <c r="AK97" s="61">
        <v>0.8</v>
      </c>
      <c r="AL97" s="61">
        <v>0.8</v>
      </c>
      <c r="AM97" s="61">
        <v>0.8</v>
      </c>
      <c r="AN97" s="61">
        <f t="shared" si="12"/>
        <v>28.160000000000004</v>
      </c>
      <c r="AO97" s="62">
        <f t="shared" si="13"/>
        <v>0</v>
      </c>
      <c r="AP97" s="62">
        <f t="shared" si="14"/>
        <v>0</v>
      </c>
      <c r="AQ97" s="62">
        <f t="shared" si="15"/>
        <v>0</v>
      </c>
      <c r="AR97" s="85"/>
      <c r="AS97" s="99"/>
      <c r="AT97" s="99"/>
      <c r="AU97" s="99"/>
      <c r="AV97" s="99"/>
    </row>
    <row r="98" spans="1:48" ht="15" customHeight="1">
      <c r="A98" s="57" t="s">
        <v>300</v>
      </c>
      <c r="B98" s="57">
        <v>2731</v>
      </c>
      <c r="C98" s="57"/>
      <c r="D98" s="71" t="s">
        <v>22</v>
      </c>
      <c r="E98" s="72">
        <v>5</v>
      </c>
      <c r="F98" s="72">
        <v>5</v>
      </c>
      <c r="G98" s="72">
        <v>8</v>
      </c>
      <c r="H98" s="72">
        <v>0</v>
      </c>
      <c r="I98" s="72">
        <v>0</v>
      </c>
      <c r="J98" s="72">
        <v>0</v>
      </c>
      <c r="K98" s="72" t="s">
        <v>41</v>
      </c>
      <c r="L98" s="73">
        <v>0</v>
      </c>
      <c r="M98" s="73"/>
      <c r="N98" s="72"/>
      <c r="O98" s="57" t="s">
        <v>10</v>
      </c>
      <c r="P98" s="57" t="s">
        <v>33</v>
      </c>
      <c r="Q98" s="57" t="s">
        <v>25</v>
      </c>
      <c r="R98" s="57"/>
      <c r="S98" s="57"/>
      <c r="T98" s="57"/>
      <c r="U98" s="57"/>
      <c r="V98" s="57"/>
      <c r="W98" s="75">
        <v>0</v>
      </c>
      <c r="X98" s="75">
        <v>0</v>
      </c>
      <c r="Y98" s="75">
        <v>4</v>
      </c>
      <c r="Z98" s="75"/>
      <c r="AA98" s="187" t="s">
        <v>10</v>
      </c>
      <c r="AB98" s="57" t="s">
        <v>351</v>
      </c>
      <c r="AC98" s="60">
        <f t="shared" si="8"/>
        <v>-0.5</v>
      </c>
      <c r="AD98" s="60">
        <f t="shared" si="9"/>
        <v>0</v>
      </c>
      <c r="AE98" s="61">
        <f t="shared" si="10"/>
        <v>-0.5</v>
      </c>
      <c r="AF98" s="61">
        <f>INDEX($BB$26:BG$44,MATCH(AE98,$BA$26:$BA$44,-1),MATCH(D98,$BB$25:$BG$25))</f>
        <v>0</v>
      </c>
      <c r="AG98" s="93">
        <f t="shared" si="11"/>
        <v>-0.5</v>
      </c>
      <c r="AH98" s="61">
        <v>1</v>
      </c>
      <c r="AI98" s="61">
        <v>1</v>
      </c>
      <c r="AJ98" s="61">
        <v>1</v>
      </c>
      <c r="AK98" s="61">
        <v>1</v>
      </c>
      <c r="AL98" s="61">
        <v>1</v>
      </c>
      <c r="AM98" s="61">
        <v>0.8</v>
      </c>
      <c r="AN98" s="76">
        <f t="shared" si="12"/>
        <v>44</v>
      </c>
      <c r="AO98" s="77">
        <f t="shared" si="13"/>
        <v>0</v>
      </c>
      <c r="AP98" s="77">
        <f t="shared" si="14"/>
        <v>0</v>
      </c>
      <c r="AQ98" s="77">
        <f t="shared" si="15"/>
        <v>0</v>
      </c>
      <c r="AR98" s="85"/>
      <c r="AS98" s="99"/>
      <c r="AT98" s="99"/>
      <c r="AU98" s="99"/>
      <c r="AV98" s="99"/>
    </row>
    <row r="99" spans="1:48" ht="15" customHeight="1">
      <c r="A99" s="11" t="s">
        <v>301</v>
      </c>
      <c r="B99" s="11">
        <v>2733</v>
      </c>
      <c r="D99" s="49" t="s">
        <v>22</v>
      </c>
      <c r="E99" s="47">
        <v>6</v>
      </c>
      <c r="F99" s="47">
        <v>4</v>
      </c>
      <c r="G99" s="47">
        <v>2</v>
      </c>
      <c r="H99" s="47">
        <v>0</v>
      </c>
      <c r="I99" s="47">
        <v>0</v>
      </c>
      <c r="J99" s="47">
        <v>0</v>
      </c>
      <c r="K99" s="47" t="s">
        <v>41</v>
      </c>
      <c r="L99" s="48">
        <v>0</v>
      </c>
      <c r="M99" s="48"/>
      <c r="N99" s="47"/>
      <c r="O99" s="11" t="s">
        <v>10</v>
      </c>
      <c r="P99" s="11" t="s">
        <v>33</v>
      </c>
      <c r="Q99" s="11" t="s">
        <v>25</v>
      </c>
      <c r="R99" s="11" t="s">
        <v>6</v>
      </c>
      <c r="W99" s="45">
        <v>0</v>
      </c>
      <c r="X99" s="45">
        <v>1</v>
      </c>
      <c r="Y99" s="45">
        <v>4</v>
      </c>
      <c r="Z99" s="45"/>
      <c r="AA99" s="184" t="s">
        <v>10</v>
      </c>
      <c r="AB99" s="11" t="s">
        <v>351</v>
      </c>
      <c r="AC99" s="60">
        <f t="shared" si="8"/>
        <v>-0.5</v>
      </c>
      <c r="AD99" s="60">
        <f t="shared" si="9"/>
        <v>0</v>
      </c>
      <c r="AE99" s="61">
        <f t="shared" si="10"/>
        <v>-0.5</v>
      </c>
      <c r="AF99" s="61">
        <f>INDEX($BB$26:BG$44,MATCH(AE99,$BA$26:$BA$44,-1),MATCH(D99,$BB$25:$BG$25))</f>
        <v>0</v>
      </c>
      <c r="AG99" s="93">
        <f t="shared" si="11"/>
        <v>-0.5</v>
      </c>
      <c r="AH99" s="61">
        <v>1</v>
      </c>
      <c r="AI99" s="61">
        <v>1</v>
      </c>
      <c r="AJ99" s="61">
        <v>1</v>
      </c>
      <c r="AK99" s="61">
        <v>1</v>
      </c>
      <c r="AL99" s="61">
        <v>1</v>
      </c>
      <c r="AM99" s="61">
        <v>0.8</v>
      </c>
      <c r="AN99" s="61">
        <f t="shared" si="12"/>
        <v>44</v>
      </c>
      <c r="AO99" s="62">
        <f t="shared" si="13"/>
        <v>0</v>
      </c>
      <c r="AP99" s="62">
        <f t="shared" si="14"/>
        <v>0</v>
      </c>
      <c r="AQ99" s="62">
        <f t="shared" si="15"/>
        <v>0</v>
      </c>
      <c r="AR99" s="69"/>
      <c r="AS99" s="100"/>
      <c r="AT99" s="100"/>
      <c r="AU99" s="100"/>
      <c r="AV99" s="100"/>
    </row>
    <row r="100" spans="1:48" ht="15" customHeight="1">
      <c r="A100" s="11" t="s">
        <v>188</v>
      </c>
      <c r="B100" s="11">
        <v>333</v>
      </c>
      <c r="D100" s="49" t="s">
        <v>22</v>
      </c>
      <c r="E100" s="47">
        <v>3</v>
      </c>
      <c r="F100" s="47">
        <v>2</v>
      </c>
      <c r="G100" s="47">
        <v>3</v>
      </c>
      <c r="H100" s="47">
        <v>0</v>
      </c>
      <c r="I100" s="47">
        <v>0</v>
      </c>
      <c r="J100" s="47">
        <v>0</v>
      </c>
      <c r="K100" s="47" t="s">
        <v>41</v>
      </c>
      <c r="L100" s="48">
        <v>0</v>
      </c>
      <c r="M100" s="48"/>
      <c r="N100" s="47"/>
      <c r="O100" s="11" t="s">
        <v>10</v>
      </c>
      <c r="P100" s="11" t="s">
        <v>33</v>
      </c>
      <c r="Q100" s="11" t="s">
        <v>25</v>
      </c>
      <c r="R100" s="11" t="s">
        <v>6</v>
      </c>
      <c r="W100" s="45">
        <v>0</v>
      </c>
      <c r="X100" s="45">
        <v>1</v>
      </c>
      <c r="Y100" s="45">
        <v>2</v>
      </c>
      <c r="Z100" s="45"/>
      <c r="AA100" s="184" t="s">
        <v>10</v>
      </c>
      <c r="AB100" s="11" t="s">
        <v>348</v>
      </c>
      <c r="AC100" s="60">
        <f t="shared" si="8"/>
        <v>-0.5</v>
      </c>
      <c r="AD100" s="60">
        <f t="shared" si="9"/>
        <v>0</v>
      </c>
      <c r="AE100" s="61">
        <f t="shared" si="10"/>
        <v>-0.5</v>
      </c>
      <c r="AF100" s="61">
        <f>INDEX($BB$26:BG$44,MATCH(AE100,$BA$26:$BA$44,-1),MATCH(D100,$BB$25:$BG$25))</f>
        <v>0</v>
      </c>
      <c r="AG100" s="93">
        <f t="shared" si="11"/>
        <v>-0.5</v>
      </c>
      <c r="AH100" s="61">
        <v>1</v>
      </c>
      <c r="AI100" s="61">
        <v>1</v>
      </c>
      <c r="AJ100" s="61">
        <v>1</v>
      </c>
      <c r="AK100" s="61">
        <v>1</v>
      </c>
      <c r="AL100" s="61">
        <v>1</v>
      </c>
      <c r="AM100" s="61">
        <v>0.8</v>
      </c>
      <c r="AN100" s="61">
        <f t="shared" si="12"/>
        <v>44</v>
      </c>
      <c r="AO100" s="62">
        <f t="shared" si="13"/>
        <v>0</v>
      </c>
      <c r="AP100" s="62">
        <f t="shared" si="14"/>
        <v>0</v>
      </c>
      <c r="AQ100" s="62">
        <f t="shared" si="15"/>
        <v>0</v>
      </c>
      <c r="AR100" s="69"/>
      <c r="AS100" s="99"/>
      <c r="AT100" s="99"/>
      <c r="AU100" s="99"/>
      <c r="AV100" s="99"/>
    </row>
    <row r="101" spans="1:48" ht="15" customHeight="1">
      <c r="A101" s="11" t="s">
        <v>147</v>
      </c>
      <c r="B101" s="11">
        <v>2601</v>
      </c>
      <c r="D101" s="49" t="s">
        <v>22</v>
      </c>
      <c r="E101" s="47">
        <v>9</v>
      </c>
      <c r="F101" s="47" t="s">
        <v>15</v>
      </c>
      <c r="G101" s="47">
        <v>6</v>
      </c>
      <c r="H101" s="47">
        <v>0</v>
      </c>
      <c r="I101" s="47">
        <v>0</v>
      </c>
      <c r="J101" s="47">
        <v>0</v>
      </c>
      <c r="K101" s="47" t="s">
        <v>41</v>
      </c>
      <c r="L101" s="48">
        <v>0</v>
      </c>
      <c r="M101" s="48"/>
      <c r="N101" s="47"/>
      <c r="O101" s="11" t="s">
        <v>10</v>
      </c>
      <c r="P101" s="11" t="s">
        <v>21</v>
      </c>
      <c r="Q101" s="11" t="s">
        <v>33</v>
      </c>
      <c r="R101" s="11" t="s">
        <v>25</v>
      </c>
      <c r="W101" s="45">
        <v>0</v>
      </c>
      <c r="X101" s="45">
        <v>2</v>
      </c>
      <c r="Y101" s="45">
        <v>0</v>
      </c>
      <c r="Z101" s="45"/>
      <c r="AA101" s="184" t="s">
        <v>10</v>
      </c>
      <c r="AB101" s="11" t="s">
        <v>335</v>
      </c>
      <c r="AC101" s="60">
        <f t="shared" si="8"/>
        <v>-0.5</v>
      </c>
      <c r="AD101" s="60">
        <f t="shared" si="9"/>
        <v>0</v>
      </c>
      <c r="AE101" s="61">
        <f t="shared" si="10"/>
        <v>-0.5</v>
      </c>
      <c r="AF101" s="61">
        <f>INDEX($BB$26:BG$44,MATCH(AE101,$BA$26:$BA$44,-1),MATCH(D101,$BB$25:$BG$25))</f>
        <v>0</v>
      </c>
      <c r="AG101" s="93">
        <f t="shared" si="11"/>
        <v>-0.5</v>
      </c>
      <c r="AH101" s="61">
        <v>1</v>
      </c>
      <c r="AI101" s="61">
        <v>1</v>
      </c>
      <c r="AJ101" s="61">
        <v>1</v>
      </c>
      <c r="AK101" s="61">
        <v>1</v>
      </c>
      <c r="AL101" s="61">
        <v>0.8</v>
      </c>
      <c r="AM101" s="61">
        <v>0.8</v>
      </c>
      <c r="AN101" s="61">
        <f t="shared" si="12"/>
        <v>35.200000000000003</v>
      </c>
      <c r="AO101" s="62">
        <f t="shared" si="13"/>
        <v>0</v>
      </c>
      <c r="AP101" s="62">
        <f t="shared" si="14"/>
        <v>0</v>
      </c>
      <c r="AQ101" s="62">
        <f t="shared" si="15"/>
        <v>0</v>
      </c>
      <c r="AR101" s="69"/>
      <c r="AS101" s="99"/>
      <c r="AT101" s="99"/>
      <c r="AU101" s="99"/>
      <c r="AV101" s="99"/>
    </row>
    <row r="102" spans="1:48" ht="15" customHeight="1">
      <c r="A102" s="11" t="s">
        <v>152</v>
      </c>
      <c r="B102" s="11">
        <v>2608</v>
      </c>
      <c r="D102" s="49" t="s">
        <v>22</v>
      </c>
      <c r="E102" s="47">
        <v>1</v>
      </c>
      <c r="F102" s="47">
        <v>1</v>
      </c>
      <c r="G102" s="47">
        <v>0</v>
      </c>
      <c r="H102" s="47">
        <v>1</v>
      </c>
      <c r="I102" s="47">
        <v>1</v>
      </c>
      <c r="J102" s="47">
        <v>1</v>
      </c>
      <c r="K102" s="47" t="s">
        <v>41</v>
      </c>
      <c r="L102" s="48">
        <v>9</v>
      </c>
      <c r="M102" s="48"/>
      <c r="N102" s="47"/>
      <c r="O102" s="11" t="s">
        <v>33</v>
      </c>
      <c r="P102" s="11" t="s">
        <v>25</v>
      </c>
      <c r="W102" s="45">
        <v>1</v>
      </c>
      <c r="X102" s="45">
        <v>1</v>
      </c>
      <c r="Y102" s="45">
        <v>4</v>
      </c>
      <c r="Z102" s="45"/>
      <c r="AA102" s="184" t="s">
        <v>53</v>
      </c>
      <c r="AB102" s="11" t="s">
        <v>335</v>
      </c>
      <c r="AC102" s="60">
        <f t="shared" si="8"/>
        <v>1</v>
      </c>
      <c r="AD102" s="60">
        <f t="shared" si="9"/>
        <v>0.5</v>
      </c>
      <c r="AE102" s="61">
        <f t="shared" si="10"/>
        <v>1.5</v>
      </c>
      <c r="AF102" s="61">
        <f>INDEX($BB$26:BG$44,MATCH(AE102,$BA$26:$BA$44,-1),MATCH(D102,$BB$25:$BG$25))</f>
        <v>0</v>
      </c>
      <c r="AG102" s="93">
        <f t="shared" si="11"/>
        <v>1.5</v>
      </c>
      <c r="AH102" s="61">
        <v>1</v>
      </c>
      <c r="AI102" s="61">
        <v>1</v>
      </c>
      <c r="AJ102" s="61">
        <v>1</v>
      </c>
      <c r="AK102" s="61">
        <v>1</v>
      </c>
      <c r="AL102" s="61">
        <v>0.8</v>
      </c>
      <c r="AM102" s="61">
        <v>0.8</v>
      </c>
      <c r="AN102" s="61">
        <f t="shared" si="12"/>
        <v>2342.4</v>
      </c>
      <c r="AO102" s="62">
        <f t="shared" si="13"/>
        <v>23424</v>
      </c>
      <c r="AP102" s="62">
        <f t="shared" si="14"/>
        <v>0</v>
      </c>
      <c r="AQ102" s="62">
        <f t="shared" si="15"/>
        <v>0</v>
      </c>
      <c r="AR102" s="62"/>
      <c r="AS102" s="99"/>
      <c r="AT102" s="99"/>
      <c r="AU102" s="99"/>
      <c r="AV102" s="99"/>
    </row>
    <row r="103" spans="1:48" ht="15" customHeight="1">
      <c r="A103" s="11" t="s">
        <v>328</v>
      </c>
      <c r="B103" s="11">
        <v>3235</v>
      </c>
      <c r="D103" s="49" t="s">
        <v>22</v>
      </c>
      <c r="E103" s="47">
        <v>4</v>
      </c>
      <c r="F103" s="47">
        <v>2</v>
      </c>
      <c r="G103" s="47">
        <v>8</v>
      </c>
      <c r="H103" s="47">
        <v>0</v>
      </c>
      <c r="I103" s="47">
        <v>0</v>
      </c>
      <c r="J103" s="47">
        <v>0</v>
      </c>
      <c r="K103" s="47" t="s">
        <v>41</v>
      </c>
      <c r="L103" s="48">
        <v>0</v>
      </c>
      <c r="M103" s="48"/>
      <c r="N103" s="47"/>
      <c r="O103" s="11" t="s">
        <v>10</v>
      </c>
      <c r="P103" s="11" t="s">
        <v>33</v>
      </c>
      <c r="Q103" s="11" t="s">
        <v>25</v>
      </c>
      <c r="W103" s="45">
        <v>0</v>
      </c>
      <c r="X103" s="45">
        <v>1</v>
      </c>
      <c r="Y103" s="45">
        <v>3</v>
      </c>
      <c r="Z103" s="45"/>
      <c r="AA103" s="184" t="s">
        <v>10</v>
      </c>
      <c r="AB103" s="11" t="s">
        <v>351</v>
      </c>
      <c r="AC103" s="60">
        <f t="shared" si="8"/>
        <v>-0.5</v>
      </c>
      <c r="AD103" s="60">
        <f t="shared" si="9"/>
        <v>0</v>
      </c>
      <c r="AE103" s="61">
        <f t="shared" si="10"/>
        <v>-0.5</v>
      </c>
      <c r="AF103" s="61">
        <f>INDEX($BB$26:BG$44,MATCH(AE103,$BA$26:$BA$44,-1),MATCH(D103,$BB$25:$BG$25))</f>
        <v>0</v>
      </c>
      <c r="AG103" s="93">
        <f t="shared" si="11"/>
        <v>-0.5</v>
      </c>
      <c r="AH103" s="61">
        <v>1</v>
      </c>
      <c r="AI103" s="61">
        <v>1</v>
      </c>
      <c r="AJ103" s="61">
        <v>1</v>
      </c>
      <c r="AK103" s="61">
        <v>1</v>
      </c>
      <c r="AL103" s="61">
        <v>1</v>
      </c>
      <c r="AM103" s="61">
        <v>0.8</v>
      </c>
      <c r="AN103" s="61">
        <f t="shared" si="12"/>
        <v>44</v>
      </c>
      <c r="AO103" s="62">
        <f t="shared" si="13"/>
        <v>0</v>
      </c>
      <c r="AP103" s="62">
        <f t="shared" si="14"/>
        <v>0</v>
      </c>
      <c r="AQ103" s="62">
        <f t="shared" si="15"/>
        <v>0</v>
      </c>
      <c r="AR103" s="62"/>
      <c r="AS103" s="99"/>
      <c r="AT103" s="99"/>
      <c r="AU103" s="99"/>
      <c r="AV103" s="99"/>
    </row>
    <row r="104" spans="1:48" ht="15" customHeight="1">
      <c r="A104" s="11" t="s">
        <v>110</v>
      </c>
      <c r="B104" s="11">
        <v>1602</v>
      </c>
      <c r="D104" s="49" t="s">
        <v>16</v>
      </c>
      <c r="E104" s="47">
        <v>7</v>
      </c>
      <c r="F104" s="47" t="s">
        <v>18</v>
      </c>
      <c r="G104" s="47">
        <v>0</v>
      </c>
      <c r="H104" s="47">
        <v>0</v>
      </c>
      <c r="I104" s="47">
        <v>1</v>
      </c>
      <c r="J104" s="47">
        <v>2</v>
      </c>
      <c r="K104" s="47" t="s">
        <v>41</v>
      </c>
      <c r="L104" s="48">
        <v>4</v>
      </c>
      <c r="M104" s="48"/>
      <c r="N104" s="47"/>
      <c r="O104" s="11" t="s">
        <v>35</v>
      </c>
      <c r="P104" s="11" t="s">
        <v>33</v>
      </c>
      <c r="Q104" s="11" t="s">
        <v>25</v>
      </c>
      <c r="W104" s="45">
        <v>5</v>
      </c>
      <c r="X104" s="45">
        <v>1</v>
      </c>
      <c r="Y104" s="45">
        <v>3</v>
      </c>
      <c r="Z104" s="45"/>
      <c r="AA104" s="184" t="s">
        <v>52</v>
      </c>
      <c r="AB104" s="11" t="s">
        <v>333</v>
      </c>
      <c r="AC104" s="60">
        <f t="shared" si="8"/>
        <v>0</v>
      </c>
      <c r="AD104" s="60">
        <f t="shared" si="9"/>
        <v>0</v>
      </c>
      <c r="AE104" s="61">
        <f t="shared" si="10"/>
        <v>0</v>
      </c>
      <c r="AF104" s="61">
        <f>INDEX($BB$26:BG$44,MATCH(AE104,$BA$26:$BA$44,-1),MATCH(D104,$BB$25:$BG$25))</f>
        <v>0.5</v>
      </c>
      <c r="AG104" s="93">
        <f t="shared" si="11"/>
        <v>0.5</v>
      </c>
      <c r="AH104" s="61">
        <v>1</v>
      </c>
      <c r="AI104" s="61">
        <v>1</v>
      </c>
      <c r="AJ104" s="61">
        <v>1</v>
      </c>
      <c r="AK104" s="61">
        <v>1</v>
      </c>
      <c r="AL104" s="61">
        <v>0.8</v>
      </c>
      <c r="AM104" s="61">
        <v>0.8</v>
      </c>
      <c r="AN104" s="61">
        <f t="shared" si="12"/>
        <v>224</v>
      </c>
      <c r="AO104" s="62">
        <f t="shared" si="13"/>
        <v>1120</v>
      </c>
      <c r="AP104" s="62">
        <f t="shared" si="14"/>
        <v>0</v>
      </c>
      <c r="AQ104" s="62">
        <f t="shared" si="15"/>
        <v>0</v>
      </c>
      <c r="AR104" s="62"/>
      <c r="AS104" s="99"/>
      <c r="AT104" s="99"/>
      <c r="AU104" s="99"/>
      <c r="AV104" s="99"/>
    </row>
    <row r="105" spans="1:48" ht="15" customHeight="1">
      <c r="A105" s="11" t="s">
        <v>256</v>
      </c>
      <c r="B105" s="11">
        <v>1824</v>
      </c>
      <c r="D105" s="49" t="s">
        <v>14</v>
      </c>
      <c r="E105" s="47">
        <v>3</v>
      </c>
      <c r="F105" s="47">
        <v>2</v>
      </c>
      <c r="G105" s="47">
        <v>5</v>
      </c>
      <c r="H105" s="47">
        <v>4</v>
      </c>
      <c r="I105" s="47">
        <v>9</v>
      </c>
      <c r="J105" s="47" t="s">
        <v>18</v>
      </c>
      <c r="K105" s="47" t="s">
        <v>41</v>
      </c>
      <c r="L105" s="48" t="s">
        <v>15</v>
      </c>
      <c r="M105" s="48"/>
      <c r="N105" s="47"/>
      <c r="O105" s="11" t="s">
        <v>25</v>
      </c>
      <c r="S105" s="59"/>
      <c r="T105" s="59"/>
      <c r="W105" s="45">
        <v>7</v>
      </c>
      <c r="X105" s="45">
        <v>0</v>
      </c>
      <c r="Y105" s="45">
        <v>3</v>
      </c>
      <c r="Z105" s="45"/>
      <c r="AA105" s="184" t="s">
        <v>27</v>
      </c>
      <c r="AB105" s="11" t="s">
        <v>346</v>
      </c>
      <c r="AC105" s="60">
        <f t="shared" si="8"/>
        <v>1</v>
      </c>
      <c r="AD105" s="60">
        <f t="shared" si="9"/>
        <v>2</v>
      </c>
      <c r="AE105" s="61">
        <f t="shared" si="10"/>
        <v>3</v>
      </c>
      <c r="AF105" s="61">
        <f>INDEX($BB$26:BG$44,MATCH(AE105,$BA$26:$BA$44,-1),MATCH(D105,$BB$25:$BG$25))</f>
        <v>0</v>
      </c>
      <c r="AG105" s="93">
        <f t="shared" si="11"/>
        <v>3</v>
      </c>
      <c r="AH105" s="61">
        <v>1</v>
      </c>
      <c r="AI105" s="61">
        <v>1</v>
      </c>
      <c r="AJ105" s="61">
        <v>1</v>
      </c>
      <c r="AK105" s="61">
        <v>1</v>
      </c>
      <c r="AL105" s="61">
        <v>1</v>
      </c>
      <c r="AM105" s="61">
        <v>0.8</v>
      </c>
      <c r="AN105" s="61">
        <f t="shared" si="12"/>
        <v>4688</v>
      </c>
      <c r="AO105" s="62">
        <f t="shared" si="13"/>
        <v>328160000</v>
      </c>
      <c r="AP105" s="62">
        <f t="shared" si="14"/>
        <v>0</v>
      </c>
      <c r="AQ105" s="62">
        <f t="shared" si="15"/>
        <v>0</v>
      </c>
      <c r="AR105" s="62"/>
      <c r="AS105" s="99"/>
      <c r="AT105" s="99"/>
      <c r="AU105" s="99"/>
      <c r="AV105" s="99"/>
    </row>
    <row r="106" spans="1:48" ht="15" customHeight="1">
      <c r="A106" s="11" t="s">
        <v>180</v>
      </c>
      <c r="B106" s="11">
        <v>3209</v>
      </c>
      <c r="D106" s="49" t="s">
        <v>22</v>
      </c>
      <c r="E106" s="47">
        <v>6</v>
      </c>
      <c r="F106" s="47">
        <v>4</v>
      </c>
      <c r="G106" s="47">
        <v>6</v>
      </c>
      <c r="H106" s="47">
        <v>0</v>
      </c>
      <c r="I106" s="47">
        <v>0</v>
      </c>
      <c r="J106" s="47">
        <v>0</v>
      </c>
      <c r="K106" s="47" t="s">
        <v>41</v>
      </c>
      <c r="L106" s="48">
        <v>0</v>
      </c>
      <c r="M106" s="48"/>
      <c r="N106" s="47"/>
      <c r="O106" s="11" t="s">
        <v>10</v>
      </c>
      <c r="P106" s="11" t="s">
        <v>33</v>
      </c>
      <c r="Q106" s="11" t="s">
        <v>25</v>
      </c>
      <c r="W106" s="45">
        <v>0</v>
      </c>
      <c r="X106" s="45">
        <v>1</v>
      </c>
      <c r="Y106" s="45">
        <v>0</v>
      </c>
      <c r="Z106" s="45"/>
      <c r="AA106" s="184" t="s">
        <v>10</v>
      </c>
      <c r="AB106" s="11" t="s">
        <v>335</v>
      </c>
      <c r="AC106" s="60">
        <f t="shared" si="8"/>
        <v>-0.5</v>
      </c>
      <c r="AD106" s="60">
        <f t="shared" si="9"/>
        <v>0</v>
      </c>
      <c r="AE106" s="61">
        <f t="shared" si="10"/>
        <v>-0.5</v>
      </c>
      <c r="AF106" s="61">
        <f>INDEX($BB$26:BG$44,MATCH(AE106,$BA$26:$BA$44,-1),MATCH(D106,$BB$25:$BG$25))</f>
        <v>0</v>
      </c>
      <c r="AG106" s="93">
        <f t="shared" si="11"/>
        <v>-0.5</v>
      </c>
      <c r="AH106" s="61">
        <v>1</v>
      </c>
      <c r="AI106" s="61">
        <v>1</v>
      </c>
      <c r="AJ106" s="61">
        <v>1</v>
      </c>
      <c r="AK106" s="61">
        <v>1</v>
      </c>
      <c r="AL106" s="61">
        <v>1</v>
      </c>
      <c r="AM106" s="61">
        <v>0.8</v>
      </c>
      <c r="AN106" s="61">
        <f t="shared" si="12"/>
        <v>44</v>
      </c>
      <c r="AO106" s="62">
        <f t="shared" si="13"/>
        <v>0</v>
      </c>
      <c r="AP106" s="62">
        <f t="shared" si="14"/>
        <v>0</v>
      </c>
      <c r="AQ106" s="62">
        <f t="shared" si="15"/>
        <v>0</v>
      </c>
      <c r="AR106" s="62"/>
    </row>
    <row r="107" spans="1:48" ht="15" customHeight="1">
      <c r="A107" s="11" t="s">
        <v>80</v>
      </c>
      <c r="B107" s="11">
        <v>3032</v>
      </c>
      <c r="D107" s="49" t="s">
        <v>22</v>
      </c>
      <c r="E107" s="47" t="s">
        <v>15</v>
      </c>
      <c r="F107" s="47">
        <v>7</v>
      </c>
      <c r="G107" s="47" t="s">
        <v>15</v>
      </c>
      <c r="H107" s="47">
        <v>0</v>
      </c>
      <c r="I107" s="47">
        <v>0</v>
      </c>
      <c r="J107" s="47">
        <v>0</v>
      </c>
      <c r="K107" s="47" t="s">
        <v>41</v>
      </c>
      <c r="L107" s="48">
        <v>0</v>
      </c>
      <c r="M107" s="48"/>
      <c r="N107" s="47"/>
      <c r="O107" s="11" t="s">
        <v>10</v>
      </c>
      <c r="P107" s="11" t="s">
        <v>33</v>
      </c>
      <c r="Q107" s="11" t="s">
        <v>25</v>
      </c>
      <c r="R107" s="11" t="s">
        <v>30</v>
      </c>
      <c r="W107" s="45">
        <v>0</v>
      </c>
      <c r="X107" s="45">
        <v>0</v>
      </c>
      <c r="Y107" s="45">
        <v>0</v>
      </c>
      <c r="Z107" s="45"/>
      <c r="AA107" s="184" t="s">
        <v>10</v>
      </c>
      <c r="AB107" s="11" t="s">
        <v>351</v>
      </c>
      <c r="AC107" s="60">
        <f t="shared" si="8"/>
        <v>-0.5</v>
      </c>
      <c r="AD107" s="60">
        <f t="shared" si="9"/>
        <v>0</v>
      </c>
      <c r="AE107" s="61">
        <f t="shared" si="10"/>
        <v>-0.5</v>
      </c>
      <c r="AF107" s="61">
        <f>INDEX($BB$26:BG$44,MATCH(AE107,$BA$26:$BA$44,-1),MATCH(D107,$BB$25:$BG$25))</f>
        <v>0</v>
      </c>
      <c r="AG107" s="93">
        <f t="shared" si="11"/>
        <v>-0.5</v>
      </c>
      <c r="AH107" s="61">
        <v>1</v>
      </c>
      <c r="AI107" s="61">
        <v>1</v>
      </c>
      <c r="AJ107" s="61">
        <v>1</v>
      </c>
      <c r="AK107" s="61">
        <v>1</v>
      </c>
      <c r="AL107" s="61">
        <v>1</v>
      </c>
      <c r="AM107" s="61">
        <v>0.8</v>
      </c>
      <c r="AN107" s="61">
        <f t="shared" si="12"/>
        <v>44</v>
      </c>
      <c r="AO107" s="62">
        <f t="shared" si="13"/>
        <v>0</v>
      </c>
      <c r="AP107" s="62">
        <f t="shared" si="14"/>
        <v>0</v>
      </c>
      <c r="AQ107" s="62">
        <f t="shared" si="15"/>
        <v>0</v>
      </c>
      <c r="AR107" s="62"/>
      <c r="AS107" s="99"/>
      <c r="AT107" s="99"/>
      <c r="AU107" s="99"/>
      <c r="AV107" s="99"/>
    </row>
    <row r="108" spans="1:48">
      <c r="A108" s="11" t="s">
        <v>290</v>
      </c>
      <c r="B108" s="11">
        <v>2540</v>
      </c>
      <c r="D108" s="49" t="s">
        <v>22</v>
      </c>
      <c r="E108" s="47">
        <v>4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 t="s">
        <v>41</v>
      </c>
      <c r="L108" s="48">
        <v>0</v>
      </c>
      <c r="M108" s="48"/>
      <c r="N108" s="47"/>
      <c r="O108" s="11" t="s">
        <v>10</v>
      </c>
      <c r="P108" s="11" t="s">
        <v>33</v>
      </c>
      <c r="Q108" s="11" t="s">
        <v>25</v>
      </c>
      <c r="R108" s="11" t="s">
        <v>34</v>
      </c>
      <c r="W108" s="45">
        <v>0</v>
      </c>
      <c r="X108" s="45">
        <v>0</v>
      </c>
      <c r="Y108" s="45">
        <v>4</v>
      </c>
      <c r="Z108" s="45"/>
      <c r="AA108" s="184" t="s">
        <v>10</v>
      </c>
      <c r="AB108" s="11" t="s">
        <v>351</v>
      </c>
      <c r="AC108" s="60">
        <f t="shared" si="8"/>
        <v>-0.5</v>
      </c>
      <c r="AD108" s="60">
        <f t="shared" si="9"/>
        <v>0</v>
      </c>
      <c r="AE108" s="61">
        <f t="shared" si="10"/>
        <v>-0.5</v>
      </c>
      <c r="AF108" s="61">
        <f>INDEX($BB$26:BG$44,MATCH(AE108,$BA$26:$BA$44,-1),MATCH(D108,$BB$25:$BG$25))</f>
        <v>0</v>
      </c>
      <c r="AG108" s="93">
        <f t="shared" si="11"/>
        <v>-0.5</v>
      </c>
      <c r="AH108" s="61">
        <v>1</v>
      </c>
      <c r="AI108" s="61">
        <v>1</v>
      </c>
      <c r="AJ108" s="61">
        <v>1</v>
      </c>
      <c r="AK108" s="61">
        <v>1</v>
      </c>
      <c r="AL108" s="61">
        <v>0.8</v>
      </c>
      <c r="AM108" s="61">
        <v>0.8</v>
      </c>
      <c r="AN108" s="61">
        <f t="shared" si="12"/>
        <v>35.200000000000003</v>
      </c>
      <c r="AO108" s="62">
        <f t="shared" si="13"/>
        <v>0</v>
      </c>
      <c r="AP108" s="62">
        <f t="shared" si="14"/>
        <v>0</v>
      </c>
      <c r="AQ108" s="62">
        <f t="shared" si="15"/>
        <v>0</v>
      </c>
      <c r="AR108" s="62"/>
      <c r="AS108" s="99"/>
      <c r="AT108" s="99"/>
      <c r="AU108" s="99"/>
      <c r="AV108" s="99"/>
    </row>
    <row r="109" spans="1:48">
      <c r="A109" s="78" t="s">
        <v>197</v>
      </c>
      <c r="B109" s="78">
        <v>538</v>
      </c>
      <c r="C109" s="78"/>
      <c r="D109" s="79" t="s">
        <v>22</v>
      </c>
      <c r="E109" s="80">
        <v>2</v>
      </c>
      <c r="F109" s="80">
        <v>5</v>
      </c>
      <c r="G109" s="80">
        <v>2</v>
      </c>
      <c r="H109" s="80">
        <v>0</v>
      </c>
      <c r="I109" s="80">
        <v>0</v>
      </c>
      <c r="J109" s="80">
        <v>0</v>
      </c>
      <c r="K109" s="80" t="s">
        <v>41</v>
      </c>
      <c r="L109" s="81">
        <v>0</v>
      </c>
      <c r="M109" s="81"/>
      <c r="N109" s="80"/>
      <c r="O109" s="78" t="s">
        <v>10</v>
      </c>
      <c r="P109" s="78" t="s">
        <v>33</v>
      </c>
      <c r="Q109" s="78" t="s">
        <v>25</v>
      </c>
      <c r="R109" s="78" t="s">
        <v>6</v>
      </c>
      <c r="S109" s="78"/>
      <c r="T109" s="78"/>
      <c r="U109" s="78"/>
      <c r="V109" s="78"/>
      <c r="W109" s="56">
        <v>0</v>
      </c>
      <c r="X109" s="56">
        <v>0</v>
      </c>
      <c r="Y109" s="56">
        <v>2</v>
      </c>
      <c r="Z109" s="56"/>
      <c r="AA109" s="186" t="s">
        <v>10</v>
      </c>
      <c r="AB109" s="78" t="s">
        <v>348</v>
      </c>
      <c r="AC109" s="60">
        <f t="shared" si="8"/>
        <v>-0.5</v>
      </c>
      <c r="AD109" s="60">
        <f t="shared" si="9"/>
        <v>0</v>
      </c>
      <c r="AE109" s="61">
        <f t="shared" si="10"/>
        <v>-0.5</v>
      </c>
      <c r="AF109" s="61">
        <f>INDEX($BB$26:BG$44,MATCH(AE109,$BA$26:$BA$44,-1),MATCH(D109,$BB$25:$BG$25))</f>
        <v>0</v>
      </c>
      <c r="AG109" s="93">
        <f t="shared" si="11"/>
        <v>-0.5</v>
      </c>
      <c r="AH109" s="61">
        <v>1</v>
      </c>
      <c r="AI109" s="61">
        <v>1</v>
      </c>
      <c r="AJ109" s="61">
        <v>1</v>
      </c>
      <c r="AK109" s="61">
        <v>1</v>
      </c>
      <c r="AL109" s="61">
        <v>1</v>
      </c>
      <c r="AM109" s="61">
        <v>0.8</v>
      </c>
      <c r="AN109" s="84">
        <f t="shared" si="12"/>
        <v>44</v>
      </c>
      <c r="AO109" s="85">
        <f t="shared" si="13"/>
        <v>0</v>
      </c>
      <c r="AP109" s="85">
        <f t="shared" si="14"/>
        <v>0</v>
      </c>
      <c r="AQ109" s="85">
        <f t="shared" si="15"/>
        <v>0</v>
      </c>
      <c r="AR109" s="85"/>
      <c r="AS109" s="99"/>
      <c r="AT109" s="99"/>
      <c r="AU109" s="99"/>
      <c r="AV109" s="99"/>
    </row>
    <row r="110" spans="1:48" ht="15" customHeight="1">
      <c r="A110" s="58" t="s">
        <v>137</v>
      </c>
      <c r="B110" s="58">
        <v>2210</v>
      </c>
      <c r="C110" s="58"/>
      <c r="D110" s="63" t="s">
        <v>22</v>
      </c>
      <c r="E110" s="64">
        <v>7</v>
      </c>
      <c r="F110" s="64">
        <v>6</v>
      </c>
      <c r="G110" s="64">
        <v>7</v>
      </c>
      <c r="H110" s="64">
        <v>4</v>
      </c>
      <c r="I110" s="64">
        <v>4</v>
      </c>
      <c r="J110" s="64">
        <v>4</v>
      </c>
      <c r="K110" s="64" t="s">
        <v>41</v>
      </c>
      <c r="L110" s="65">
        <v>2</v>
      </c>
      <c r="M110" s="65"/>
      <c r="N110" s="64"/>
      <c r="O110" s="58" t="s">
        <v>25</v>
      </c>
      <c r="P110" s="58"/>
      <c r="Q110" s="58"/>
      <c r="R110" s="58"/>
      <c r="S110" s="70"/>
      <c r="T110" s="70"/>
      <c r="U110" s="58"/>
      <c r="V110" s="58"/>
      <c r="W110" s="67">
        <v>2</v>
      </c>
      <c r="X110" s="67">
        <v>0</v>
      </c>
      <c r="Y110" s="67">
        <v>3</v>
      </c>
      <c r="Z110" s="67"/>
      <c r="AA110" s="185" t="s">
        <v>53</v>
      </c>
      <c r="AB110" s="58" t="s">
        <v>334</v>
      </c>
      <c r="AC110" s="60">
        <f t="shared" si="8"/>
        <v>-0.5</v>
      </c>
      <c r="AD110" s="60">
        <f t="shared" si="9"/>
        <v>2</v>
      </c>
      <c r="AE110" s="61">
        <f t="shared" si="10"/>
        <v>1.5</v>
      </c>
      <c r="AF110" s="61">
        <f>INDEX($BB$26:BG$44,MATCH(AE110,$BA$26:$BA$44,-1),MATCH(D110,$BB$25:$BG$25))</f>
        <v>0</v>
      </c>
      <c r="AG110" s="93">
        <f t="shared" si="11"/>
        <v>1.5</v>
      </c>
      <c r="AH110" s="61">
        <v>1</v>
      </c>
      <c r="AI110" s="61">
        <v>1</v>
      </c>
      <c r="AJ110" s="61">
        <v>1</v>
      </c>
      <c r="AK110" s="61">
        <v>1</v>
      </c>
      <c r="AL110" s="61">
        <v>1</v>
      </c>
      <c r="AM110" s="61">
        <v>0.8</v>
      </c>
      <c r="AN110" s="68">
        <f t="shared" si="12"/>
        <v>108</v>
      </c>
      <c r="AO110" s="69">
        <f t="shared" si="13"/>
        <v>2160000</v>
      </c>
      <c r="AP110" s="69">
        <f t="shared" si="14"/>
        <v>0</v>
      </c>
      <c r="AQ110" s="69">
        <f t="shared" si="15"/>
        <v>0</v>
      </c>
      <c r="AR110" s="62"/>
      <c r="AS110" s="99"/>
      <c r="AT110" s="99"/>
      <c r="AU110" s="99"/>
      <c r="AV110" s="99"/>
    </row>
    <row r="111" spans="1:48">
      <c r="A111" s="11" t="s">
        <v>229</v>
      </c>
      <c r="B111" s="11">
        <v>1237</v>
      </c>
      <c r="D111" s="49" t="s">
        <v>22</v>
      </c>
      <c r="E111" s="47">
        <v>5</v>
      </c>
      <c r="F111" s="47">
        <v>9</v>
      </c>
      <c r="G111" s="47">
        <v>5</v>
      </c>
      <c r="H111" s="47">
        <v>0</v>
      </c>
      <c r="I111" s="47">
        <v>0</v>
      </c>
      <c r="J111" s="47">
        <v>0</v>
      </c>
      <c r="K111" s="47" t="s">
        <v>41</v>
      </c>
      <c r="L111" s="48">
        <v>0</v>
      </c>
      <c r="M111" s="48"/>
      <c r="N111" s="47"/>
      <c r="O111" s="11" t="s">
        <v>10</v>
      </c>
      <c r="P111" s="11" t="s">
        <v>33</v>
      </c>
      <c r="Q111" s="11" t="s">
        <v>25</v>
      </c>
      <c r="W111" s="45">
        <v>0</v>
      </c>
      <c r="X111" s="45">
        <v>0</v>
      </c>
      <c r="Y111" s="45">
        <v>3</v>
      </c>
      <c r="Z111" s="45"/>
      <c r="AA111" s="184" t="s">
        <v>10</v>
      </c>
      <c r="AB111" s="11" t="s">
        <v>349</v>
      </c>
      <c r="AC111" s="60">
        <f t="shared" si="8"/>
        <v>-0.5</v>
      </c>
      <c r="AD111" s="60">
        <f t="shared" si="9"/>
        <v>0</v>
      </c>
      <c r="AE111" s="61">
        <f t="shared" si="10"/>
        <v>-0.5</v>
      </c>
      <c r="AF111" s="61">
        <f>INDEX($BB$26:BG$44,MATCH(AE111,$BA$26:$BA$44,-1),MATCH(D111,$BB$25:$BG$25))</f>
        <v>0</v>
      </c>
      <c r="AG111" s="93">
        <f t="shared" si="11"/>
        <v>-0.5</v>
      </c>
      <c r="AH111" s="61">
        <v>1</v>
      </c>
      <c r="AI111" s="61">
        <v>1</v>
      </c>
      <c r="AJ111" s="61">
        <v>1</v>
      </c>
      <c r="AK111" s="61">
        <v>1</v>
      </c>
      <c r="AL111" s="61">
        <v>1</v>
      </c>
      <c r="AM111" s="61">
        <v>0.8</v>
      </c>
      <c r="AN111" s="61">
        <f t="shared" si="12"/>
        <v>44</v>
      </c>
      <c r="AO111" s="62">
        <f t="shared" si="13"/>
        <v>0</v>
      </c>
      <c r="AP111" s="62">
        <f t="shared" si="14"/>
        <v>0</v>
      </c>
      <c r="AQ111" s="62">
        <f t="shared" si="15"/>
        <v>0</v>
      </c>
      <c r="AR111" s="62"/>
      <c r="AS111" s="99"/>
      <c r="AT111" s="99"/>
      <c r="AU111" s="99"/>
      <c r="AV111" s="99"/>
    </row>
    <row r="112" spans="1:48">
      <c r="A112" s="11" t="s">
        <v>254</v>
      </c>
      <c r="B112" s="11">
        <v>1738</v>
      </c>
      <c r="D112" s="49" t="s">
        <v>18</v>
      </c>
      <c r="E112" s="47">
        <v>4</v>
      </c>
      <c r="F112" s="47">
        <v>3</v>
      </c>
      <c r="G112" s="47">
        <v>7</v>
      </c>
      <c r="H112" s="47">
        <v>4</v>
      </c>
      <c r="I112" s="47">
        <v>8</v>
      </c>
      <c r="J112" s="47">
        <v>7</v>
      </c>
      <c r="K112" s="47" t="s">
        <v>41</v>
      </c>
      <c r="L112" s="48">
        <v>9</v>
      </c>
      <c r="M112" s="48"/>
      <c r="N112" s="47"/>
      <c r="O112" s="11" t="s">
        <v>25</v>
      </c>
      <c r="S112" s="59"/>
      <c r="T112" s="59"/>
      <c r="W112" s="45">
        <v>3</v>
      </c>
      <c r="X112" s="45">
        <v>0</v>
      </c>
      <c r="Y112" s="45">
        <v>0</v>
      </c>
      <c r="Z112" s="45"/>
      <c r="AA112" s="184" t="s">
        <v>243</v>
      </c>
      <c r="AB112" s="11" t="s">
        <v>350</v>
      </c>
      <c r="AC112" s="60">
        <f t="shared" si="8"/>
        <v>1</v>
      </c>
      <c r="AD112" s="60">
        <f t="shared" si="9"/>
        <v>2</v>
      </c>
      <c r="AE112" s="61">
        <f t="shared" si="10"/>
        <v>3</v>
      </c>
      <c r="AF112" s="61">
        <f>INDEX($BB$26:BG$44,MATCH(AE112,$BA$26:$BA$44,-1),MATCH(D112,$BB$25:$BG$25))</f>
        <v>0.5</v>
      </c>
      <c r="AG112" s="93">
        <f t="shared" si="11"/>
        <v>3.5</v>
      </c>
      <c r="AH112" s="61">
        <v>1</v>
      </c>
      <c r="AI112" s="61">
        <v>1</v>
      </c>
      <c r="AJ112" s="61">
        <v>1</v>
      </c>
      <c r="AK112" s="61">
        <v>1</v>
      </c>
      <c r="AL112" s="61">
        <v>1</v>
      </c>
      <c r="AM112" s="61">
        <v>0.8</v>
      </c>
      <c r="AN112" s="61">
        <f t="shared" si="12"/>
        <v>2928</v>
      </c>
      <c r="AO112" s="62">
        <f t="shared" si="13"/>
        <v>87840000</v>
      </c>
      <c r="AP112" s="62">
        <f t="shared" si="14"/>
        <v>0</v>
      </c>
      <c r="AQ112" s="62">
        <f t="shared" si="15"/>
        <v>0</v>
      </c>
      <c r="AR112" s="62"/>
      <c r="AS112" s="99"/>
      <c r="AT112" s="99"/>
      <c r="AU112" s="99"/>
      <c r="AV112" s="99"/>
    </row>
    <row r="113" spans="1:48">
      <c r="A113" s="11" t="s">
        <v>208</v>
      </c>
      <c r="B113" s="11">
        <v>836</v>
      </c>
      <c r="D113" s="49" t="s">
        <v>22</v>
      </c>
      <c r="E113" s="47">
        <v>6</v>
      </c>
      <c r="F113" s="47">
        <v>3</v>
      </c>
      <c r="G113" s="47">
        <v>7</v>
      </c>
      <c r="H113" s="47">
        <v>0</v>
      </c>
      <c r="I113" s="47">
        <v>0</v>
      </c>
      <c r="J113" s="47">
        <v>0</v>
      </c>
      <c r="K113" s="47" t="s">
        <v>41</v>
      </c>
      <c r="L113" s="48">
        <v>0</v>
      </c>
      <c r="M113" s="48"/>
      <c r="N113" s="47"/>
      <c r="O113" s="11" t="s">
        <v>10</v>
      </c>
      <c r="P113" s="11" t="s">
        <v>33</v>
      </c>
      <c r="Q113" s="11" t="s">
        <v>25</v>
      </c>
      <c r="W113" s="45">
        <v>0</v>
      </c>
      <c r="X113" s="45">
        <v>2</v>
      </c>
      <c r="Y113" s="45">
        <v>4</v>
      </c>
      <c r="Z113" s="45"/>
      <c r="AA113" s="184" t="s">
        <v>10</v>
      </c>
      <c r="AB113" s="11" t="s">
        <v>348</v>
      </c>
      <c r="AC113" s="60">
        <f t="shared" si="8"/>
        <v>-0.5</v>
      </c>
      <c r="AD113" s="60">
        <f t="shared" si="9"/>
        <v>0</v>
      </c>
      <c r="AE113" s="61">
        <f t="shared" si="10"/>
        <v>-0.5</v>
      </c>
      <c r="AF113" s="61">
        <f>INDEX($BB$26:BG$44,MATCH(AE113,$BA$26:$BA$44,-1),MATCH(D113,$BB$25:$BG$25))</f>
        <v>0</v>
      </c>
      <c r="AG113" s="93">
        <f t="shared" si="11"/>
        <v>-0.5</v>
      </c>
      <c r="AH113" s="61">
        <v>1</v>
      </c>
      <c r="AI113" s="61">
        <v>1</v>
      </c>
      <c r="AJ113" s="61">
        <v>1</v>
      </c>
      <c r="AK113" s="61">
        <v>1</v>
      </c>
      <c r="AL113" s="61">
        <v>1</v>
      </c>
      <c r="AM113" s="61">
        <v>0.8</v>
      </c>
      <c r="AN113" s="61">
        <f t="shared" si="12"/>
        <v>44</v>
      </c>
      <c r="AO113" s="62">
        <f t="shared" si="13"/>
        <v>0</v>
      </c>
      <c r="AP113" s="62">
        <f t="shared" si="14"/>
        <v>0</v>
      </c>
      <c r="AQ113" s="62">
        <f t="shared" si="15"/>
        <v>0</v>
      </c>
      <c r="AR113" s="62"/>
      <c r="AS113" s="99"/>
      <c r="AT113" s="99"/>
      <c r="AU113" s="99"/>
      <c r="AV113" s="99"/>
    </row>
    <row r="114" spans="1:48">
      <c r="A114" s="58" t="s">
        <v>66</v>
      </c>
      <c r="B114" s="58">
        <v>304</v>
      </c>
      <c r="C114" s="58"/>
      <c r="D114" s="63" t="s">
        <v>17</v>
      </c>
      <c r="E114" s="64">
        <v>5</v>
      </c>
      <c r="F114" s="64">
        <v>6</v>
      </c>
      <c r="G114" s="64">
        <v>5</v>
      </c>
      <c r="H114" s="64">
        <v>3</v>
      </c>
      <c r="I114" s="64">
        <v>5</v>
      </c>
      <c r="J114" s="64">
        <v>4</v>
      </c>
      <c r="K114" s="64" t="s">
        <v>41</v>
      </c>
      <c r="L114" s="65">
        <v>3</v>
      </c>
      <c r="M114" s="65"/>
      <c r="N114" s="64"/>
      <c r="O114" s="58" t="s">
        <v>33</v>
      </c>
      <c r="P114" s="58" t="s">
        <v>25</v>
      </c>
      <c r="Q114" s="58"/>
      <c r="R114" s="58"/>
      <c r="S114" s="58"/>
      <c r="T114" s="58"/>
      <c r="U114" s="58"/>
      <c r="V114" s="58"/>
      <c r="W114" s="67">
        <v>2</v>
      </c>
      <c r="X114" s="67">
        <v>0</v>
      </c>
      <c r="Y114" s="67">
        <v>3</v>
      </c>
      <c r="Z114" s="67"/>
      <c r="AA114" s="185" t="s">
        <v>52</v>
      </c>
      <c r="AB114" s="58" t="s">
        <v>332</v>
      </c>
      <c r="AC114" s="60">
        <f t="shared" si="8"/>
        <v>0</v>
      </c>
      <c r="AD114" s="60">
        <f t="shared" si="9"/>
        <v>1.5</v>
      </c>
      <c r="AE114" s="61">
        <f t="shared" si="10"/>
        <v>1.5</v>
      </c>
      <c r="AF114" s="61">
        <f>INDEX($BB$26:BG$44,MATCH(AE114,$BA$26:$BA$44,-1),MATCH(D114,$BB$25:$BG$25))</f>
        <v>0</v>
      </c>
      <c r="AG114" s="93">
        <f t="shared" si="11"/>
        <v>1.5</v>
      </c>
      <c r="AH114" s="61">
        <v>1</v>
      </c>
      <c r="AI114" s="61">
        <v>1</v>
      </c>
      <c r="AJ114" s="61">
        <v>1</v>
      </c>
      <c r="AK114" s="61">
        <v>1</v>
      </c>
      <c r="AL114" s="61">
        <v>1</v>
      </c>
      <c r="AM114" s="61">
        <v>0.8</v>
      </c>
      <c r="AN114" s="68">
        <f t="shared" si="12"/>
        <v>176</v>
      </c>
      <c r="AO114" s="69">
        <f t="shared" si="13"/>
        <v>352000</v>
      </c>
      <c r="AP114" s="69">
        <f t="shared" si="14"/>
        <v>0</v>
      </c>
      <c r="AQ114" s="69">
        <f t="shared" si="15"/>
        <v>0</v>
      </c>
      <c r="AR114" s="69"/>
      <c r="AS114" s="99"/>
      <c r="AT114" s="99"/>
      <c r="AU114" s="99"/>
      <c r="AV114" s="99"/>
    </row>
    <row r="115" spans="1:48">
      <c r="A115" s="11" t="s">
        <v>194</v>
      </c>
      <c r="B115" s="11">
        <v>533</v>
      </c>
      <c r="D115" s="49" t="s">
        <v>22</v>
      </c>
      <c r="E115" s="47">
        <v>2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 t="s">
        <v>41</v>
      </c>
      <c r="L115" s="48">
        <v>0</v>
      </c>
      <c r="M115" s="48"/>
      <c r="N115" s="47"/>
      <c r="O115" s="11" t="s">
        <v>10</v>
      </c>
      <c r="P115" s="11" t="s">
        <v>33</v>
      </c>
      <c r="Q115" s="11" t="s">
        <v>25</v>
      </c>
      <c r="R115" s="11" t="s">
        <v>34</v>
      </c>
      <c r="W115" s="45">
        <v>0</v>
      </c>
      <c r="X115" s="45">
        <v>1</v>
      </c>
      <c r="Y115" s="45">
        <v>4</v>
      </c>
      <c r="Z115" s="45"/>
      <c r="AA115" s="184" t="s">
        <v>10</v>
      </c>
      <c r="AB115" s="11" t="s">
        <v>348</v>
      </c>
      <c r="AC115" s="60">
        <f t="shared" si="8"/>
        <v>-0.5</v>
      </c>
      <c r="AD115" s="60">
        <f t="shared" si="9"/>
        <v>0</v>
      </c>
      <c r="AE115" s="61">
        <f t="shared" si="10"/>
        <v>-0.5</v>
      </c>
      <c r="AF115" s="61">
        <f>INDEX($BB$26:BG$44,MATCH(AE115,$BA$26:$BA$44,-1),MATCH(D115,$BB$25:$BG$25))</f>
        <v>0</v>
      </c>
      <c r="AG115" s="93">
        <f t="shared" si="11"/>
        <v>-0.5</v>
      </c>
      <c r="AH115" s="61">
        <v>1</v>
      </c>
      <c r="AI115" s="61">
        <v>1</v>
      </c>
      <c r="AJ115" s="61">
        <v>1</v>
      </c>
      <c r="AK115" s="61">
        <v>1</v>
      </c>
      <c r="AL115" s="61">
        <v>0.8</v>
      </c>
      <c r="AM115" s="61">
        <v>0.8</v>
      </c>
      <c r="AN115" s="61">
        <f t="shared" si="12"/>
        <v>35.200000000000003</v>
      </c>
      <c r="AO115" s="62">
        <f t="shared" si="13"/>
        <v>0</v>
      </c>
      <c r="AP115" s="62">
        <f t="shared" si="14"/>
        <v>0</v>
      </c>
      <c r="AQ115" s="62">
        <f t="shared" si="15"/>
        <v>0</v>
      </c>
      <c r="AR115" s="69"/>
      <c r="AS115" s="100"/>
      <c r="AT115" s="100"/>
      <c r="AU115" s="100"/>
      <c r="AV115" s="100"/>
    </row>
    <row r="116" spans="1:48">
      <c r="A116" s="11" t="s">
        <v>46</v>
      </c>
      <c r="B116" s="11">
        <v>438</v>
      </c>
      <c r="D116" s="49" t="s">
        <v>22</v>
      </c>
      <c r="E116" s="47">
        <v>3</v>
      </c>
      <c r="F116" s="47">
        <v>4</v>
      </c>
      <c r="G116" s="47">
        <v>1</v>
      </c>
      <c r="H116" s="47">
        <v>0</v>
      </c>
      <c r="I116" s="47">
        <v>0</v>
      </c>
      <c r="J116" s="47">
        <v>0</v>
      </c>
      <c r="K116" s="47" t="s">
        <v>41</v>
      </c>
      <c r="L116" s="48">
        <v>0</v>
      </c>
      <c r="M116" s="48"/>
      <c r="N116" s="47"/>
      <c r="O116" s="11" t="s">
        <v>10</v>
      </c>
      <c r="P116" s="11" t="s">
        <v>33</v>
      </c>
      <c r="Q116" s="11" t="s">
        <v>25</v>
      </c>
      <c r="R116" s="11" t="s">
        <v>6</v>
      </c>
      <c r="W116" s="45">
        <v>0</v>
      </c>
      <c r="X116" s="45">
        <v>0</v>
      </c>
      <c r="Y116" s="45">
        <v>2</v>
      </c>
      <c r="Z116" s="45"/>
      <c r="AA116" s="184" t="s">
        <v>10</v>
      </c>
      <c r="AB116" s="11" t="s">
        <v>348</v>
      </c>
      <c r="AC116" s="60">
        <f t="shared" si="8"/>
        <v>-0.5</v>
      </c>
      <c r="AD116" s="60">
        <f t="shared" si="9"/>
        <v>0</v>
      </c>
      <c r="AE116" s="61">
        <f t="shared" si="10"/>
        <v>-0.5</v>
      </c>
      <c r="AF116" s="61">
        <f>INDEX($BB$26:BG$44,MATCH(AE116,$BA$26:$BA$44,-1),MATCH(D116,$BB$25:$BG$25))</f>
        <v>0</v>
      </c>
      <c r="AG116" s="93">
        <f t="shared" si="11"/>
        <v>-0.5</v>
      </c>
      <c r="AH116" s="61">
        <v>1</v>
      </c>
      <c r="AI116" s="61">
        <v>1</v>
      </c>
      <c r="AJ116" s="61">
        <v>1</v>
      </c>
      <c r="AK116" s="61">
        <v>1</v>
      </c>
      <c r="AL116" s="61">
        <v>1</v>
      </c>
      <c r="AM116" s="61">
        <v>0.8</v>
      </c>
      <c r="AN116" s="61">
        <f t="shared" si="12"/>
        <v>44</v>
      </c>
      <c r="AO116" s="62">
        <f t="shared" si="13"/>
        <v>0</v>
      </c>
      <c r="AP116" s="62">
        <f t="shared" si="14"/>
        <v>0</v>
      </c>
      <c r="AQ116" s="62">
        <f t="shared" si="15"/>
        <v>0</v>
      </c>
      <c r="AR116" s="62"/>
      <c r="AS116" s="99"/>
      <c r="AT116" s="99"/>
      <c r="AU116" s="99"/>
      <c r="AV116" s="99"/>
    </row>
    <row r="117" spans="1:48">
      <c r="A117" s="11" t="s">
        <v>302</v>
      </c>
      <c r="B117" s="11">
        <v>2734</v>
      </c>
      <c r="D117" s="49" t="s">
        <v>22</v>
      </c>
      <c r="E117" s="47">
        <v>3</v>
      </c>
      <c r="F117" s="47">
        <v>2</v>
      </c>
      <c r="G117" s="47">
        <v>4</v>
      </c>
      <c r="H117" s="47">
        <v>0</v>
      </c>
      <c r="I117" s="47">
        <v>0</v>
      </c>
      <c r="J117" s="47">
        <v>0</v>
      </c>
      <c r="K117" s="47" t="s">
        <v>41</v>
      </c>
      <c r="L117" s="48">
        <v>0</v>
      </c>
      <c r="M117" s="48"/>
      <c r="N117" s="47"/>
      <c r="O117" s="11" t="s">
        <v>10</v>
      </c>
      <c r="P117" s="11" t="s">
        <v>33</v>
      </c>
      <c r="Q117" s="11" t="s">
        <v>25</v>
      </c>
      <c r="W117" s="45">
        <v>0</v>
      </c>
      <c r="X117" s="45">
        <v>2</v>
      </c>
      <c r="Y117" s="45">
        <v>3</v>
      </c>
      <c r="Z117" s="45"/>
      <c r="AA117" s="184" t="s">
        <v>10</v>
      </c>
      <c r="AB117" s="11" t="s">
        <v>351</v>
      </c>
      <c r="AC117" s="60">
        <f t="shared" si="8"/>
        <v>-0.5</v>
      </c>
      <c r="AD117" s="60">
        <f t="shared" si="9"/>
        <v>0</v>
      </c>
      <c r="AE117" s="61">
        <f t="shared" si="10"/>
        <v>-0.5</v>
      </c>
      <c r="AF117" s="61">
        <f>INDEX($BB$26:BG$44,MATCH(AE117,$BA$26:$BA$44,-1),MATCH(D117,$BB$25:$BG$25))</f>
        <v>0</v>
      </c>
      <c r="AG117" s="93">
        <f t="shared" si="11"/>
        <v>-0.5</v>
      </c>
      <c r="AH117" s="61">
        <v>1</v>
      </c>
      <c r="AI117" s="61">
        <v>1</v>
      </c>
      <c r="AJ117" s="61">
        <v>1</v>
      </c>
      <c r="AK117" s="61">
        <v>1</v>
      </c>
      <c r="AL117" s="61">
        <v>1</v>
      </c>
      <c r="AM117" s="61">
        <v>0.8</v>
      </c>
      <c r="AN117" s="61">
        <f t="shared" si="12"/>
        <v>44</v>
      </c>
      <c r="AO117" s="62">
        <f t="shared" si="13"/>
        <v>0</v>
      </c>
      <c r="AP117" s="62">
        <f t="shared" si="14"/>
        <v>0</v>
      </c>
      <c r="AQ117" s="62">
        <f t="shared" si="15"/>
        <v>0</v>
      </c>
      <c r="AR117" s="69"/>
      <c r="AS117" s="99"/>
      <c r="AT117" s="99"/>
      <c r="AU117" s="99"/>
      <c r="AV117" s="99"/>
    </row>
    <row r="118" spans="1:48">
      <c r="A118" s="78" t="s">
        <v>361</v>
      </c>
      <c r="B118" s="78">
        <v>1705</v>
      </c>
      <c r="C118" s="78"/>
      <c r="D118" s="79" t="s">
        <v>17</v>
      </c>
      <c r="E118" s="80">
        <v>3</v>
      </c>
      <c r="F118" s="80">
        <v>6</v>
      </c>
      <c r="G118" s="80">
        <v>1</v>
      </c>
      <c r="H118" s="80">
        <v>0</v>
      </c>
      <c r="I118" s="80">
        <v>0</v>
      </c>
      <c r="J118" s="80">
        <v>0</v>
      </c>
      <c r="K118" s="80" t="s">
        <v>41</v>
      </c>
      <c r="L118" s="81">
        <v>7</v>
      </c>
      <c r="M118" s="81"/>
      <c r="N118" s="80"/>
      <c r="O118" s="78" t="s">
        <v>10</v>
      </c>
      <c r="P118" s="78" t="s">
        <v>33</v>
      </c>
      <c r="Q118" s="78" t="s">
        <v>25</v>
      </c>
      <c r="R118" s="78"/>
      <c r="S118" s="78"/>
      <c r="T118" s="78"/>
      <c r="U118" s="78"/>
      <c r="V118" s="78"/>
      <c r="W118" s="56">
        <v>3</v>
      </c>
      <c r="X118" s="56">
        <v>0</v>
      </c>
      <c r="Y118" s="56">
        <v>5</v>
      </c>
      <c r="Z118" s="56"/>
      <c r="AA118" s="186" t="s">
        <v>53</v>
      </c>
      <c r="AB118" s="78" t="s">
        <v>334</v>
      </c>
      <c r="AC118" s="60">
        <f t="shared" si="8"/>
        <v>0.5</v>
      </c>
      <c r="AD118" s="60">
        <f t="shared" si="9"/>
        <v>0</v>
      </c>
      <c r="AE118" s="61">
        <f t="shared" si="10"/>
        <v>0.5</v>
      </c>
      <c r="AF118" s="61">
        <f>INDEX($BB$26:BG$44,MATCH(AE118,$BA$26:$BA$44,-1),MATCH(D118,$BB$25:$BG$25))</f>
        <v>0.5</v>
      </c>
      <c r="AG118" s="93">
        <f t="shared" si="11"/>
        <v>1</v>
      </c>
      <c r="AH118" s="61">
        <v>1</v>
      </c>
      <c r="AI118" s="61">
        <v>1</v>
      </c>
      <c r="AJ118" s="61">
        <v>1</v>
      </c>
      <c r="AK118" s="61">
        <v>1</v>
      </c>
      <c r="AL118" s="61">
        <v>1</v>
      </c>
      <c r="AM118" s="61">
        <v>0.8</v>
      </c>
      <c r="AN118" s="84">
        <f t="shared" si="12"/>
        <v>1144</v>
      </c>
      <c r="AO118" s="85">
        <f t="shared" si="13"/>
        <v>3432</v>
      </c>
      <c r="AP118" s="85">
        <f t="shared" si="14"/>
        <v>0</v>
      </c>
      <c r="AQ118" s="85">
        <f t="shared" si="15"/>
        <v>0</v>
      </c>
      <c r="AR118" s="62"/>
      <c r="AS118" s="99"/>
      <c r="AT118" s="99"/>
      <c r="AU118" s="99"/>
      <c r="AV118" s="99"/>
    </row>
    <row r="119" spans="1:48">
      <c r="A119" s="11" t="s">
        <v>210</v>
      </c>
      <c r="B119" s="11">
        <v>839</v>
      </c>
      <c r="D119" s="49" t="s">
        <v>22</v>
      </c>
      <c r="E119" s="47">
        <v>2</v>
      </c>
      <c r="F119" s="47">
        <v>2</v>
      </c>
      <c r="G119" s="47">
        <v>2</v>
      </c>
      <c r="H119" s="47">
        <v>0</v>
      </c>
      <c r="I119" s="47">
        <v>0</v>
      </c>
      <c r="J119" s="47">
        <v>0</v>
      </c>
      <c r="K119" s="47" t="s">
        <v>41</v>
      </c>
      <c r="L119" s="48">
        <v>0</v>
      </c>
      <c r="M119" s="48"/>
      <c r="N119" s="47"/>
      <c r="O119" s="11" t="s">
        <v>10</v>
      </c>
      <c r="P119" s="11" t="s">
        <v>33</v>
      </c>
      <c r="Q119" s="11" t="s">
        <v>25</v>
      </c>
      <c r="R119" s="11" t="s">
        <v>6</v>
      </c>
      <c r="W119" s="45">
        <v>0</v>
      </c>
      <c r="X119" s="45">
        <v>1</v>
      </c>
      <c r="Y119" s="45">
        <v>5</v>
      </c>
      <c r="Z119" s="45"/>
      <c r="AA119" s="184" t="s">
        <v>10</v>
      </c>
      <c r="AB119" s="11" t="s">
        <v>348</v>
      </c>
      <c r="AC119" s="60">
        <f t="shared" si="8"/>
        <v>-0.5</v>
      </c>
      <c r="AD119" s="60">
        <f t="shared" si="9"/>
        <v>0</v>
      </c>
      <c r="AE119" s="61">
        <f t="shared" si="10"/>
        <v>-0.5</v>
      </c>
      <c r="AF119" s="61">
        <f>INDEX($BB$26:BG$44,MATCH(AE119,$BA$26:$BA$44,-1),MATCH(D119,$BB$25:$BG$25))</f>
        <v>0</v>
      </c>
      <c r="AG119" s="93">
        <f t="shared" si="11"/>
        <v>-0.5</v>
      </c>
      <c r="AH119" s="61">
        <v>1</v>
      </c>
      <c r="AI119" s="61">
        <v>1</v>
      </c>
      <c r="AJ119" s="61">
        <v>1</v>
      </c>
      <c r="AK119" s="61">
        <v>1</v>
      </c>
      <c r="AL119" s="61">
        <v>1</v>
      </c>
      <c r="AM119" s="61">
        <v>0.8</v>
      </c>
      <c r="AN119" s="61">
        <f t="shared" si="12"/>
        <v>44</v>
      </c>
      <c r="AO119" s="62">
        <f t="shared" si="13"/>
        <v>0</v>
      </c>
      <c r="AP119" s="62">
        <f t="shared" si="14"/>
        <v>0</v>
      </c>
      <c r="AQ119" s="62">
        <f t="shared" si="15"/>
        <v>0</v>
      </c>
      <c r="AR119" s="62"/>
      <c r="AS119" s="99"/>
      <c r="AT119" s="99"/>
      <c r="AU119" s="99"/>
      <c r="AV119" s="99"/>
    </row>
    <row r="120" spans="1:48">
      <c r="A120" s="11" t="s">
        <v>330</v>
      </c>
      <c r="B120" s="11">
        <v>3238</v>
      </c>
      <c r="D120" s="49" t="s">
        <v>22</v>
      </c>
      <c r="E120" s="47">
        <v>7</v>
      </c>
      <c r="F120" s="47">
        <v>9</v>
      </c>
      <c r="G120" s="47">
        <v>4</v>
      </c>
      <c r="H120" s="47">
        <v>0</v>
      </c>
      <c r="I120" s="47">
        <v>0</v>
      </c>
      <c r="J120" s="47">
        <v>0</v>
      </c>
      <c r="K120" s="47" t="s">
        <v>41</v>
      </c>
      <c r="L120" s="48">
        <v>0</v>
      </c>
      <c r="M120" s="48"/>
      <c r="N120" s="47"/>
      <c r="O120" s="11" t="s">
        <v>10</v>
      </c>
      <c r="P120" s="11" t="s">
        <v>33</v>
      </c>
      <c r="Q120" s="11" t="s">
        <v>25</v>
      </c>
      <c r="W120" s="45">
        <v>0</v>
      </c>
      <c r="X120" s="45">
        <v>2</v>
      </c>
      <c r="Y120" s="45">
        <v>4</v>
      </c>
      <c r="Z120" s="45"/>
      <c r="AA120" s="184" t="s">
        <v>10</v>
      </c>
      <c r="AB120" s="11" t="s">
        <v>351</v>
      </c>
      <c r="AC120" s="60">
        <f t="shared" si="8"/>
        <v>-0.5</v>
      </c>
      <c r="AD120" s="60">
        <f t="shared" si="9"/>
        <v>0</v>
      </c>
      <c r="AE120" s="61">
        <f t="shared" si="10"/>
        <v>-0.5</v>
      </c>
      <c r="AF120" s="61">
        <f>INDEX($BB$26:BG$44,MATCH(AE120,$BA$26:$BA$44,-1),MATCH(D120,$BB$25:$BG$25))</f>
        <v>0</v>
      </c>
      <c r="AG120" s="93">
        <f t="shared" si="11"/>
        <v>-0.5</v>
      </c>
      <c r="AH120" s="61">
        <v>1</v>
      </c>
      <c r="AI120" s="61">
        <v>1</v>
      </c>
      <c r="AJ120" s="61">
        <v>1</v>
      </c>
      <c r="AK120" s="61">
        <v>1</v>
      </c>
      <c r="AL120" s="61">
        <v>1</v>
      </c>
      <c r="AM120" s="61">
        <v>0.8</v>
      </c>
      <c r="AN120" s="61">
        <f t="shared" si="12"/>
        <v>44</v>
      </c>
      <c r="AO120" s="62">
        <f t="shared" si="13"/>
        <v>0</v>
      </c>
      <c r="AP120" s="62">
        <f t="shared" si="14"/>
        <v>0</v>
      </c>
      <c r="AQ120" s="62">
        <f t="shared" si="15"/>
        <v>0</v>
      </c>
      <c r="AR120" s="62"/>
      <c r="AS120" s="100"/>
      <c r="AT120" s="100"/>
      <c r="AU120" s="100"/>
      <c r="AV120" s="100"/>
    </row>
    <row r="121" spans="1:48">
      <c r="A121" s="11" t="s">
        <v>169</v>
      </c>
      <c r="B121" s="11">
        <v>3003</v>
      </c>
      <c r="D121" s="49" t="s">
        <v>22</v>
      </c>
      <c r="E121" s="47">
        <v>6</v>
      </c>
      <c r="F121" s="47">
        <v>4</v>
      </c>
      <c r="G121" s="47">
        <v>5</v>
      </c>
      <c r="H121" s="47">
        <v>0</v>
      </c>
      <c r="I121" s="47">
        <v>0</v>
      </c>
      <c r="J121" s="47">
        <v>0</v>
      </c>
      <c r="K121" s="47" t="s">
        <v>41</v>
      </c>
      <c r="L121" s="48">
        <v>0</v>
      </c>
      <c r="M121" s="48"/>
      <c r="N121" s="47"/>
      <c r="O121" s="11" t="s">
        <v>10</v>
      </c>
      <c r="P121" s="11" t="s">
        <v>33</v>
      </c>
      <c r="Q121" s="11" t="s">
        <v>25</v>
      </c>
      <c r="W121" s="45">
        <v>0</v>
      </c>
      <c r="X121" s="45">
        <v>1</v>
      </c>
      <c r="Y121" s="45">
        <v>4</v>
      </c>
      <c r="Z121" s="45"/>
      <c r="AA121" s="184" t="s">
        <v>10</v>
      </c>
      <c r="AB121" s="11" t="s">
        <v>335</v>
      </c>
      <c r="AC121" s="60">
        <f t="shared" si="8"/>
        <v>-0.5</v>
      </c>
      <c r="AD121" s="60">
        <f t="shared" si="9"/>
        <v>0</v>
      </c>
      <c r="AE121" s="61">
        <f t="shared" si="10"/>
        <v>-0.5</v>
      </c>
      <c r="AF121" s="61">
        <f>INDEX($BB$26:BG$44,MATCH(AE121,$BA$26:$BA$44,-1),MATCH(D121,$BB$25:$BG$25))</f>
        <v>0</v>
      </c>
      <c r="AG121" s="93">
        <f t="shared" si="11"/>
        <v>-0.5</v>
      </c>
      <c r="AH121" s="61">
        <v>1</v>
      </c>
      <c r="AI121" s="61">
        <v>1</v>
      </c>
      <c r="AJ121" s="61">
        <v>1</v>
      </c>
      <c r="AK121" s="61">
        <v>1</v>
      </c>
      <c r="AL121" s="61">
        <v>1</v>
      </c>
      <c r="AM121" s="61">
        <v>0.8</v>
      </c>
      <c r="AN121" s="61">
        <f t="shared" si="12"/>
        <v>44</v>
      </c>
      <c r="AO121" s="62">
        <f t="shared" si="13"/>
        <v>0</v>
      </c>
      <c r="AP121" s="62">
        <f t="shared" si="14"/>
        <v>0</v>
      </c>
      <c r="AQ121" s="62">
        <f t="shared" si="15"/>
        <v>0</v>
      </c>
      <c r="AR121" s="62"/>
      <c r="AS121" s="100"/>
      <c r="AT121" s="100"/>
      <c r="AU121" s="100"/>
      <c r="AV121" s="100"/>
    </row>
    <row r="122" spans="1:48">
      <c r="A122" s="11" t="s">
        <v>220</v>
      </c>
      <c r="B122" s="11">
        <v>1033</v>
      </c>
      <c r="D122" s="49" t="s">
        <v>14</v>
      </c>
      <c r="E122" s="47">
        <v>4</v>
      </c>
      <c r="F122" s="47">
        <v>2</v>
      </c>
      <c r="G122" s="47">
        <v>2</v>
      </c>
      <c r="H122" s="47">
        <v>1</v>
      </c>
      <c r="I122" s="47">
        <v>0</v>
      </c>
      <c r="J122" s="47">
        <v>1</v>
      </c>
      <c r="K122" s="47" t="s">
        <v>41</v>
      </c>
      <c r="L122" s="48">
        <v>8</v>
      </c>
      <c r="M122" s="48"/>
      <c r="N122" s="47"/>
      <c r="O122" s="11" t="s">
        <v>33</v>
      </c>
      <c r="P122" s="11" t="s">
        <v>25</v>
      </c>
      <c r="Q122" s="11" t="s">
        <v>6</v>
      </c>
      <c r="W122" s="45">
        <v>2</v>
      </c>
      <c r="X122" s="45">
        <v>2</v>
      </c>
      <c r="Y122" s="45">
        <v>3</v>
      </c>
      <c r="Z122" s="45"/>
      <c r="AA122" s="184" t="s">
        <v>207</v>
      </c>
      <c r="AB122" s="11" t="s">
        <v>349</v>
      </c>
      <c r="AC122" s="60">
        <f t="shared" si="8"/>
        <v>0.5</v>
      </c>
      <c r="AD122" s="60">
        <f t="shared" si="9"/>
        <v>0.5</v>
      </c>
      <c r="AE122" s="61">
        <f t="shared" si="10"/>
        <v>1</v>
      </c>
      <c r="AF122" s="61">
        <f>INDEX($BB$26:BG$44,MATCH(AE122,$BA$26:$BA$44,-1),MATCH(D122,$BB$25:$BG$25))</f>
        <v>0.5</v>
      </c>
      <c r="AG122" s="93">
        <f t="shared" si="11"/>
        <v>1.5</v>
      </c>
      <c r="AH122" s="61">
        <v>1</v>
      </c>
      <c r="AI122" s="61">
        <v>1</v>
      </c>
      <c r="AJ122" s="61">
        <v>1</v>
      </c>
      <c r="AK122" s="61">
        <v>0.8</v>
      </c>
      <c r="AL122" s="61">
        <v>1</v>
      </c>
      <c r="AM122" s="61">
        <v>0.8</v>
      </c>
      <c r="AN122" s="61">
        <f t="shared" si="12"/>
        <v>1465.6000000000001</v>
      </c>
      <c r="AO122" s="62">
        <f t="shared" si="13"/>
        <v>29312.000000000004</v>
      </c>
      <c r="AP122" s="62">
        <f t="shared" si="14"/>
        <v>0</v>
      </c>
      <c r="AQ122" s="62">
        <f t="shared" si="15"/>
        <v>0</v>
      </c>
      <c r="AR122" s="62"/>
      <c r="AS122" s="99"/>
      <c r="AT122" s="99"/>
      <c r="AU122" s="99"/>
      <c r="AV122" s="99"/>
    </row>
    <row r="123" spans="1:48">
      <c r="A123" s="11" t="s">
        <v>155</v>
      </c>
      <c r="B123" s="11">
        <v>2702</v>
      </c>
      <c r="D123" s="49" t="s">
        <v>17</v>
      </c>
      <c r="E123" s="47">
        <v>4</v>
      </c>
      <c r="F123" s="47">
        <v>7</v>
      </c>
      <c r="G123" s="47">
        <v>6</v>
      </c>
      <c r="H123" s="47">
        <v>3</v>
      </c>
      <c r="I123" s="47">
        <v>7</v>
      </c>
      <c r="J123" s="47">
        <v>9</v>
      </c>
      <c r="K123" s="47" t="s">
        <v>41</v>
      </c>
      <c r="L123" s="48">
        <v>4</v>
      </c>
      <c r="M123" s="48"/>
      <c r="N123" s="47"/>
      <c r="O123" s="11" t="s">
        <v>33</v>
      </c>
      <c r="P123" s="11" t="s">
        <v>25</v>
      </c>
      <c r="W123" s="45">
        <v>5</v>
      </c>
      <c r="X123" s="45">
        <v>0</v>
      </c>
      <c r="Y123" s="45">
        <v>2</v>
      </c>
      <c r="Z123" s="45"/>
      <c r="AA123" s="184" t="s">
        <v>53</v>
      </c>
      <c r="AB123" s="11" t="s">
        <v>335</v>
      </c>
      <c r="AC123" s="60">
        <f t="shared" si="8"/>
        <v>0</v>
      </c>
      <c r="AD123" s="60">
        <f t="shared" si="9"/>
        <v>1.5</v>
      </c>
      <c r="AE123" s="61">
        <f t="shared" si="10"/>
        <v>1.5</v>
      </c>
      <c r="AF123" s="61">
        <f>INDEX($BB$26:BG$44,MATCH(AE123,$BA$26:$BA$44,-1),MATCH(D123,$BB$25:$BG$25))</f>
        <v>0</v>
      </c>
      <c r="AG123" s="93">
        <f t="shared" si="11"/>
        <v>1.5</v>
      </c>
      <c r="AH123" s="61">
        <v>1</v>
      </c>
      <c r="AI123" s="61">
        <v>1</v>
      </c>
      <c r="AJ123" s="61">
        <v>1</v>
      </c>
      <c r="AK123" s="61">
        <v>1</v>
      </c>
      <c r="AL123" s="61">
        <v>1</v>
      </c>
      <c r="AM123" s="61">
        <v>0.8</v>
      </c>
      <c r="AN123" s="61">
        <f t="shared" si="12"/>
        <v>280</v>
      </c>
      <c r="AO123" s="62">
        <f t="shared" si="13"/>
        <v>1400000</v>
      </c>
      <c r="AP123" s="62">
        <f t="shared" si="14"/>
        <v>0</v>
      </c>
      <c r="AQ123" s="62">
        <f t="shared" si="15"/>
        <v>0</v>
      </c>
      <c r="AR123" s="62"/>
      <c r="AS123" s="99"/>
      <c r="AT123" s="99"/>
      <c r="AU123" s="99"/>
      <c r="AV123" s="99"/>
    </row>
    <row r="124" spans="1:48">
      <c r="A124" s="11" t="s">
        <v>97</v>
      </c>
      <c r="B124" s="11">
        <v>1205</v>
      </c>
      <c r="D124" s="49" t="s">
        <v>14</v>
      </c>
      <c r="E124" s="47">
        <v>7</v>
      </c>
      <c r="F124" s="47">
        <v>9</v>
      </c>
      <c r="G124" s="47">
        <v>6</v>
      </c>
      <c r="H124" s="47">
        <v>2</v>
      </c>
      <c r="I124" s="47">
        <v>2</v>
      </c>
      <c r="J124" s="47">
        <v>1</v>
      </c>
      <c r="K124" s="47" t="s">
        <v>41</v>
      </c>
      <c r="L124" s="48">
        <v>9</v>
      </c>
      <c r="M124" s="48"/>
      <c r="N124" s="47"/>
      <c r="O124" s="11" t="s">
        <v>33</v>
      </c>
      <c r="P124" s="11" t="s">
        <v>25</v>
      </c>
      <c r="W124" s="45">
        <v>5</v>
      </c>
      <c r="X124" s="45">
        <v>0</v>
      </c>
      <c r="Y124" s="45">
        <v>0</v>
      </c>
      <c r="Z124" s="45"/>
      <c r="AA124" s="184" t="s">
        <v>52</v>
      </c>
      <c r="AB124" s="11" t="s">
        <v>333</v>
      </c>
      <c r="AC124" s="60">
        <f t="shared" si="8"/>
        <v>1</v>
      </c>
      <c r="AD124" s="60">
        <f t="shared" si="9"/>
        <v>1</v>
      </c>
      <c r="AE124" s="61">
        <f t="shared" si="10"/>
        <v>2</v>
      </c>
      <c r="AF124" s="61">
        <f>INDEX($BB$26:BG$44,MATCH(AE124,$BA$26:$BA$44,-1),MATCH(D124,$BB$25:$BG$25))</f>
        <v>0.5</v>
      </c>
      <c r="AG124" s="93">
        <f t="shared" si="11"/>
        <v>2.5</v>
      </c>
      <c r="AH124" s="61">
        <v>1</v>
      </c>
      <c r="AI124" s="61">
        <v>1</v>
      </c>
      <c r="AJ124" s="61">
        <v>1</v>
      </c>
      <c r="AK124" s="61">
        <v>1</v>
      </c>
      <c r="AL124" s="61">
        <v>1</v>
      </c>
      <c r="AM124" s="61">
        <v>0.8</v>
      </c>
      <c r="AN124" s="61">
        <f t="shared" si="12"/>
        <v>2928</v>
      </c>
      <c r="AO124" s="62">
        <f t="shared" si="13"/>
        <v>1464000</v>
      </c>
      <c r="AP124" s="62">
        <f t="shared" si="14"/>
        <v>0</v>
      </c>
      <c r="AQ124" s="62">
        <f t="shared" si="15"/>
        <v>0</v>
      </c>
      <c r="AR124" s="85"/>
      <c r="AS124" s="99"/>
      <c r="AT124" s="99"/>
      <c r="AU124" s="99"/>
      <c r="AV124" s="99"/>
    </row>
    <row r="125" spans="1:48">
      <c r="A125" s="11" t="s">
        <v>304</v>
      </c>
      <c r="B125" s="11">
        <v>2736</v>
      </c>
      <c r="D125" s="49" t="s">
        <v>22</v>
      </c>
      <c r="E125" s="47">
        <v>2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 t="s">
        <v>41</v>
      </c>
      <c r="L125" s="48">
        <v>0</v>
      </c>
      <c r="M125" s="48"/>
      <c r="N125" s="47"/>
      <c r="O125" s="11" t="s">
        <v>10</v>
      </c>
      <c r="P125" s="11" t="s">
        <v>33</v>
      </c>
      <c r="Q125" s="11" t="s">
        <v>25</v>
      </c>
      <c r="R125" s="11" t="s">
        <v>34</v>
      </c>
      <c r="W125" s="45">
        <v>0</v>
      </c>
      <c r="X125" s="45">
        <v>3</v>
      </c>
      <c r="Y125" s="45">
        <v>3</v>
      </c>
      <c r="Z125" s="45"/>
      <c r="AA125" s="184" t="s">
        <v>10</v>
      </c>
      <c r="AB125" s="11" t="s">
        <v>351</v>
      </c>
      <c r="AC125" s="60">
        <f t="shared" si="8"/>
        <v>-0.5</v>
      </c>
      <c r="AD125" s="60">
        <f t="shared" si="9"/>
        <v>0</v>
      </c>
      <c r="AE125" s="61">
        <f t="shared" si="10"/>
        <v>-0.5</v>
      </c>
      <c r="AF125" s="61">
        <f>INDEX($BB$26:BG$44,MATCH(AE125,$BA$26:$BA$44,-1),MATCH(D125,$BB$25:$BG$25))</f>
        <v>0</v>
      </c>
      <c r="AG125" s="93">
        <f t="shared" si="11"/>
        <v>-0.5</v>
      </c>
      <c r="AH125" s="61">
        <v>1</v>
      </c>
      <c r="AI125" s="61">
        <v>1</v>
      </c>
      <c r="AJ125" s="61">
        <v>1</v>
      </c>
      <c r="AK125" s="61">
        <v>1</v>
      </c>
      <c r="AL125" s="61">
        <v>0.8</v>
      </c>
      <c r="AM125" s="61">
        <v>0.8</v>
      </c>
      <c r="AN125" s="61">
        <f t="shared" si="12"/>
        <v>35.200000000000003</v>
      </c>
      <c r="AO125" s="62">
        <f t="shared" si="13"/>
        <v>0</v>
      </c>
      <c r="AP125" s="62">
        <f t="shared" si="14"/>
        <v>0</v>
      </c>
      <c r="AQ125" s="62">
        <f t="shared" si="15"/>
        <v>0</v>
      </c>
      <c r="AS125" s="99"/>
      <c r="AT125" s="99"/>
      <c r="AU125" s="99"/>
      <c r="AV125" s="99"/>
    </row>
    <row r="126" spans="1:48">
      <c r="A126" s="58" t="s">
        <v>213</v>
      </c>
      <c r="B126" s="58">
        <v>920</v>
      </c>
      <c r="C126" s="58"/>
      <c r="D126" s="63" t="s">
        <v>14</v>
      </c>
      <c r="E126" s="64" t="s">
        <v>15</v>
      </c>
      <c r="F126" s="64" t="s">
        <v>26</v>
      </c>
      <c r="G126" s="64">
        <v>3</v>
      </c>
      <c r="H126" s="64">
        <v>1</v>
      </c>
      <c r="I126" s="64">
        <v>3</v>
      </c>
      <c r="J126" s="64">
        <v>6</v>
      </c>
      <c r="K126" s="64" t="s">
        <v>41</v>
      </c>
      <c r="L126" s="65" t="s">
        <v>18</v>
      </c>
      <c r="M126" s="65"/>
      <c r="N126" s="64" t="s">
        <v>19</v>
      </c>
      <c r="O126" s="58" t="s">
        <v>21</v>
      </c>
      <c r="P126" s="58" t="s">
        <v>33</v>
      </c>
      <c r="Q126" s="58" t="s">
        <v>25</v>
      </c>
      <c r="R126" s="58"/>
      <c r="S126" s="58"/>
      <c r="T126" s="58"/>
      <c r="U126" s="58"/>
      <c r="V126" s="58"/>
      <c r="W126" s="67">
        <v>3</v>
      </c>
      <c r="X126" s="67">
        <v>1</v>
      </c>
      <c r="Y126" s="67">
        <v>4</v>
      </c>
      <c r="Z126" s="67"/>
      <c r="AA126" s="185" t="s">
        <v>54</v>
      </c>
      <c r="AB126" s="58" t="s">
        <v>341</v>
      </c>
      <c r="AC126" s="60">
        <f t="shared" si="8"/>
        <v>1</v>
      </c>
      <c r="AD126" s="60">
        <f t="shared" si="9"/>
        <v>0.5</v>
      </c>
      <c r="AE126" s="61">
        <f t="shared" si="10"/>
        <v>1.5</v>
      </c>
      <c r="AF126" s="61">
        <f>INDEX($BB$26:BG$44,MATCH(AE126,$BA$26:$BA$44,-1),MATCH(D126,$BB$25:$BG$25))</f>
        <v>0.5</v>
      </c>
      <c r="AG126" s="93">
        <f t="shared" si="11"/>
        <v>2</v>
      </c>
      <c r="AH126" s="61">
        <v>1</v>
      </c>
      <c r="AI126" s="61">
        <v>1</v>
      </c>
      <c r="AJ126" s="61">
        <v>1</v>
      </c>
      <c r="AK126" s="61">
        <v>1</v>
      </c>
      <c r="AL126" s="61">
        <v>0.8</v>
      </c>
      <c r="AM126" s="61">
        <v>0.8</v>
      </c>
      <c r="AN126" s="68">
        <f t="shared" si="12"/>
        <v>6000</v>
      </c>
      <c r="AO126" s="69">
        <f t="shared" si="13"/>
        <v>180000</v>
      </c>
      <c r="AP126" s="69">
        <f t="shared" si="14"/>
        <v>0</v>
      </c>
      <c r="AQ126" s="69">
        <f t="shared" si="15"/>
        <v>0</v>
      </c>
      <c r="AR126" s="62"/>
      <c r="AS126" s="99"/>
      <c r="AT126" s="99"/>
      <c r="AU126" s="99"/>
      <c r="AV126" s="99"/>
    </row>
    <row r="127" spans="1:48">
      <c r="A127" s="78" t="s">
        <v>308</v>
      </c>
      <c r="B127" s="78">
        <v>2831</v>
      </c>
      <c r="C127" s="78"/>
      <c r="D127" s="79" t="s">
        <v>22</v>
      </c>
      <c r="E127" s="80">
        <v>5</v>
      </c>
      <c r="F127" s="80">
        <v>5</v>
      </c>
      <c r="G127" s="80">
        <v>3</v>
      </c>
      <c r="H127" s="80">
        <v>0</v>
      </c>
      <c r="I127" s="80">
        <v>0</v>
      </c>
      <c r="J127" s="80">
        <v>0</v>
      </c>
      <c r="K127" s="80" t="s">
        <v>41</v>
      </c>
      <c r="L127" s="81">
        <v>0</v>
      </c>
      <c r="M127" s="81"/>
      <c r="N127" s="80"/>
      <c r="O127" s="78" t="s">
        <v>10</v>
      </c>
      <c r="P127" s="78" t="s">
        <v>33</v>
      </c>
      <c r="Q127" s="78" t="s">
        <v>25</v>
      </c>
      <c r="R127" s="78" t="s">
        <v>6</v>
      </c>
      <c r="S127" s="78"/>
      <c r="T127" s="78"/>
      <c r="U127" s="78"/>
      <c r="V127" s="78"/>
      <c r="W127" s="56">
        <v>0</v>
      </c>
      <c r="X127" s="56">
        <v>0</v>
      </c>
      <c r="Y127" s="56">
        <v>4</v>
      </c>
      <c r="Z127" s="56"/>
      <c r="AA127" s="186" t="s">
        <v>10</v>
      </c>
      <c r="AB127" s="78" t="s">
        <v>351</v>
      </c>
      <c r="AC127" s="60">
        <f t="shared" si="8"/>
        <v>-0.5</v>
      </c>
      <c r="AD127" s="60">
        <f t="shared" si="9"/>
        <v>0</v>
      </c>
      <c r="AE127" s="61">
        <f t="shared" si="10"/>
        <v>-0.5</v>
      </c>
      <c r="AF127" s="61">
        <f>INDEX($BB$26:BG$44,MATCH(AE127,$BA$26:$BA$44,-1),MATCH(D127,$BB$25:$BG$25))</f>
        <v>0</v>
      </c>
      <c r="AG127" s="93">
        <f t="shared" si="11"/>
        <v>-0.5</v>
      </c>
      <c r="AH127" s="61">
        <v>1</v>
      </c>
      <c r="AI127" s="61">
        <v>1</v>
      </c>
      <c r="AJ127" s="61">
        <v>1</v>
      </c>
      <c r="AK127" s="61">
        <v>1</v>
      </c>
      <c r="AL127" s="61">
        <v>1</v>
      </c>
      <c r="AM127" s="61">
        <v>0.8</v>
      </c>
      <c r="AN127" s="84">
        <f t="shared" si="12"/>
        <v>44</v>
      </c>
      <c r="AO127" s="85">
        <f t="shared" si="13"/>
        <v>0</v>
      </c>
      <c r="AP127" s="85">
        <f t="shared" si="14"/>
        <v>0</v>
      </c>
      <c r="AQ127" s="85">
        <f t="shared" si="15"/>
        <v>0</v>
      </c>
      <c r="AR127" s="85"/>
      <c r="AS127" s="99"/>
      <c r="AT127" s="99"/>
      <c r="AU127" s="99"/>
      <c r="AV127" s="99"/>
    </row>
    <row r="128" spans="1:48">
      <c r="A128" s="11" t="s">
        <v>266</v>
      </c>
      <c r="B128" s="11">
        <v>2014</v>
      </c>
      <c r="D128" s="49" t="s">
        <v>17</v>
      </c>
      <c r="E128" s="47">
        <v>5</v>
      </c>
      <c r="F128" s="47" t="s">
        <v>15</v>
      </c>
      <c r="G128" s="47">
        <v>0</v>
      </c>
      <c r="H128" s="47">
        <v>0</v>
      </c>
      <c r="I128" s="47">
        <v>4</v>
      </c>
      <c r="J128" s="47">
        <v>1</v>
      </c>
      <c r="K128" s="47" t="s">
        <v>41</v>
      </c>
      <c r="L128" s="48">
        <v>4</v>
      </c>
      <c r="M128" s="48"/>
      <c r="N128" s="47"/>
      <c r="O128" s="11" t="s">
        <v>35</v>
      </c>
      <c r="P128" s="11" t="s">
        <v>33</v>
      </c>
      <c r="Q128" s="11" t="s">
        <v>25</v>
      </c>
      <c r="W128" s="45">
        <v>3</v>
      </c>
      <c r="X128" s="45">
        <v>1</v>
      </c>
      <c r="Y128" s="45">
        <v>3</v>
      </c>
      <c r="Z128" s="45"/>
      <c r="AA128" s="184" t="s">
        <v>55</v>
      </c>
      <c r="AB128" s="11" t="s">
        <v>342</v>
      </c>
      <c r="AC128" s="60">
        <f t="shared" si="8"/>
        <v>0</v>
      </c>
      <c r="AD128" s="60">
        <f t="shared" si="9"/>
        <v>0</v>
      </c>
      <c r="AE128" s="61">
        <f t="shared" si="10"/>
        <v>0</v>
      </c>
      <c r="AF128" s="61">
        <f>INDEX($BB$26:BG$44,MATCH(AE128,$BA$26:$BA$44,-1),MATCH(D128,$BB$25:$BG$25))</f>
        <v>0.5</v>
      </c>
      <c r="AG128" s="93">
        <f t="shared" si="11"/>
        <v>0.5</v>
      </c>
      <c r="AH128" s="61">
        <v>1</v>
      </c>
      <c r="AI128" s="61">
        <v>1</v>
      </c>
      <c r="AJ128" s="61">
        <v>1</v>
      </c>
      <c r="AK128" s="61">
        <v>1</v>
      </c>
      <c r="AL128" s="61">
        <v>0.8</v>
      </c>
      <c r="AM128" s="61">
        <v>0.8</v>
      </c>
      <c r="AN128" s="61">
        <f t="shared" si="12"/>
        <v>224</v>
      </c>
      <c r="AO128" s="62">
        <f t="shared" si="13"/>
        <v>672</v>
      </c>
      <c r="AP128" s="62">
        <f t="shared" si="14"/>
        <v>0</v>
      </c>
      <c r="AQ128" s="62">
        <f t="shared" si="15"/>
        <v>0</v>
      </c>
      <c r="AR128" s="62"/>
      <c r="AS128" s="99"/>
      <c r="AT128" s="99"/>
      <c r="AU128" s="99"/>
      <c r="AV128" s="99"/>
    </row>
    <row r="129" spans="1:48">
      <c r="A129" s="11" t="s">
        <v>132</v>
      </c>
      <c r="B129" s="11">
        <v>2202</v>
      </c>
      <c r="D129" s="49" t="s">
        <v>16</v>
      </c>
      <c r="E129" s="47">
        <v>2</v>
      </c>
      <c r="F129" s="47">
        <v>3</v>
      </c>
      <c r="G129" s="47">
        <v>5</v>
      </c>
      <c r="H129" s="47">
        <v>3</v>
      </c>
      <c r="I129" s="47">
        <v>5</v>
      </c>
      <c r="J129" s="47">
        <v>7</v>
      </c>
      <c r="K129" s="47" t="s">
        <v>41</v>
      </c>
      <c r="L129" s="48" t="s">
        <v>18</v>
      </c>
      <c r="M129" s="48"/>
      <c r="N129" s="47" t="s">
        <v>23</v>
      </c>
      <c r="O129" s="11" t="s">
        <v>33</v>
      </c>
      <c r="P129" s="11" t="s">
        <v>25</v>
      </c>
      <c r="W129" s="45">
        <v>2</v>
      </c>
      <c r="X129" s="45">
        <v>0</v>
      </c>
      <c r="Y129" s="45">
        <v>3</v>
      </c>
      <c r="Z129" s="45"/>
      <c r="AA129" s="184" t="s">
        <v>53</v>
      </c>
      <c r="AB129" s="11" t="s">
        <v>334</v>
      </c>
      <c r="AC129" s="60">
        <f t="shared" si="8"/>
        <v>1</v>
      </c>
      <c r="AD129" s="60">
        <f t="shared" si="9"/>
        <v>1.5</v>
      </c>
      <c r="AE129" s="61">
        <f t="shared" si="10"/>
        <v>2.5</v>
      </c>
      <c r="AF129" s="61">
        <f>INDEX($BB$26:BG$44,MATCH(AE129,$BA$26:$BA$44,-1),MATCH(D129,$BB$25:$BG$25))</f>
        <v>0</v>
      </c>
      <c r="AG129" s="93">
        <f t="shared" si="11"/>
        <v>2.5</v>
      </c>
      <c r="AH129" s="61">
        <v>1</v>
      </c>
      <c r="AI129" s="61">
        <v>1</v>
      </c>
      <c r="AJ129" s="61">
        <v>1</v>
      </c>
      <c r="AK129" s="61">
        <v>1</v>
      </c>
      <c r="AL129" s="61">
        <v>1</v>
      </c>
      <c r="AM129" s="61">
        <v>0.8</v>
      </c>
      <c r="AN129" s="61">
        <f t="shared" si="12"/>
        <v>7500</v>
      </c>
      <c r="AO129" s="62">
        <f t="shared" si="13"/>
        <v>15000000</v>
      </c>
      <c r="AP129" s="62">
        <f t="shared" si="14"/>
        <v>0</v>
      </c>
      <c r="AQ129" s="62">
        <f t="shared" si="15"/>
        <v>0</v>
      </c>
      <c r="AR129" s="62"/>
      <c r="AS129" s="99"/>
      <c r="AT129" s="99"/>
      <c r="AU129" s="99"/>
      <c r="AV129" s="99"/>
    </row>
    <row r="130" spans="1:48" ht="15" customHeight="1">
      <c r="A130" s="11" t="s">
        <v>223</v>
      </c>
      <c r="B130" s="11">
        <v>1114</v>
      </c>
      <c r="D130" s="49" t="s">
        <v>16</v>
      </c>
      <c r="E130" s="47">
        <v>4</v>
      </c>
      <c r="F130" s="47">
        <v>4</v>
      </c>
      <c r="G130" s="47">
        <v>5</v>
      </c>
      <c r="H130" s="47">
        <v>3</v>
      </c>
      <c r="I130" s="47">
        <v>4</v>
      </c>
      <c r="J130" s="47">
        <v>6</v>
      </c>
      <c r="K130" s="47" t="s">
        <v>41</v>
      </c>
      <c r="L130" s="48" t="s">
        <v>15</v>
      </c>
      <c r="M130" s="48"/>
      <c r="N130" s="47"/>
      <c r="O130" s="11" t="s">
        <v>33</v>
      </c>
      <c r="P130" s="11" t="s">
        <v>25</v>
      </c>
      <c r="W130" s="45">
        <v>1</v>
      </c>
      <c r="X130" s="45">
        <v>1</v>
      </c>
      <c r="Y130" s="45">
        <v>1</v>
      </c>
      <c r="Z130" s="45"/>
      <c r="AA130" s="184" t="s">
        <v>52</v>
      </c>
      <c r="AB130" s="11" t="s">
        <v>341</v>
      </c>
      <c r="AC130" s="60">
        <f t="shared" si="8"/>
        <v>1</v>
      </c>
      <c r="AD130" s="60">
        <f t="shared" si="9"/>
        <v>1.5</v>
      </c>
      <c r="AE130" s="61">
        <f t="shared" si="10"/>
        <v>2.5</v>
      </c>
      <c r="AF130" s="61">
        <f>INDEX($BB$26:BG$44,MATCH(AE130,$BA$26:$BA$44,-1),MATCH(D130,$BB$25:$BG$25))</f>
        <v>0</v>
      </c>
      <c r="AG130" s="93">
        <f t="shared" si="11"/>
        <v>2.5</v>
      </c>
      <c r="AH130" s="61">
        <v>1</v>
      </c>
      <c r="AI130" s="61">
        <v>1</v>
      </c>
      <c r="AJ130" s="61">
        <v>1</v>
      </c>
      <c r="AK130" s="61">
        <v>1</v>
      </c>
      <c r="AL130" s="61">
        <v>1</v>
      </c>
      <c r="AM130" s="61">
        <v>0.8</v>
      </c>
      <c r="AN130" s="61">
        <f t="shared" si="12"/>
        <v>4688</v>
      </c>
      <c r="AO130" s="62">
        <f t="shared" si="13"/>
        <v>4688000</v>
      </c>
      <c r="AP130" s="62">
        <f t="shared" si="14"/>
        <v>0</v>
      </c>
      <c r="AQ130" s="62">
        <f t="shared" si="15"/>
        <v>0</v>
      </c>
      <c r="AR130" s="62"/>
      <c r="AS130" s="99"/>
      <c r="AT130" s="99"/>
      <c r="AU130" s="99"/>
      <c r="AV130" s="99"/>
    </row>
    <row r="131" spans="1:48" ht="15" customHeight="1">
      <c r="A131" s="11" t="s">
        <v>245</v>
      </c>
      <c r="B131" s="11">
        <v>1617</v>
      </c>
      <c r="D131" s="49" t="s">
        <v>17</v>
      </c>
      <c r="E131" s="47">
        <v>4</v>
      </c>
      <c r="F131" s="47">
        <v>4</v>
      </c>
      <c r="G131" s="47">
        <v>0</v>
      </c>
      <c r="H131" s="47">
        <v>2</v>
      </c>
      <c r="I131" s="47">
        <v>3</v>
      </c>
      <c r="J131" s="47">
        <v>2</v>
      </c>
      <c r="K131" s="47" t="s">
        <v>41</v>
      </c>
      <c r="L131" s="48">
        <v>8</v>
      </c>
      <c r="M131" s="48"/>
      <c r="N131" s="47"/>
      <c r="O131" s="11" t="s">
        <v>35</v>
      </c>
      <c r="P131" s="11" t="s">
        <v>33</v>
      </c>
      <c r="Q131" s="11" t="s">
        <v>25</v>
      </c>
      <c r="R131" s="11" t="s">
        <v>6</v>
      </c>
      <c r="W131" s="45">
        <v>2</v>
      </c>
      <c r="X131" s="45">
        <v>1</v>
      </c>
      <c r="Y131" s="45">
        <v>0</v>
      </c>
      <c r="Z131" s="45"/>
      <c r="AA131" s="184" t="s">
        <v>55</v>
      </c>
      <c r="AB131" s="11" t="s">
        <v>341</v>
      </c>
      <c r="AC131" s="60">
        <f t="shared" si="8"/>
        <v>0.5</v>
      </c>
      <c r="AD131" s="60">
        <f t="shared" si="9"/>
        <v>1</v>
      </c>
      <c r="AE131" s="61">
        <f t="shared" si="10"/>
        <v>1.5</v>
      </c>
      <c r="AF131" s="61">
        <f>INDEX($BB$26:BG$44,MATCH(AE131,$BA$26:$BA$44,-1),MATCH(D131,$BB$25:$BG$25))</f>
        <v>0</v>
      </c>
      <c r="AG131" s="93">
        <f t="shared" si="11"/>
        <v>1.5</v>
      </c>
      <c r="AH131" s="61">
        <v>1</v>
      </c>
      <c r="AI131" s="61">
        <v>1</v>
      </c>
      <c r="AJ131" s="61">
        <v>1</v>
      </c>
      <c r="AK131" s="61">
        <v>1</v>
      </c>
      <c r="AL131" s="61">
        <v>0.8</v>
      </c>
      <c r="AM131" s="61">
        <v>0.8</v>
      </c>
      <c r="AN131" s="61">
        <f t="shared" si="12"/>
        <v>1465.6000000000001</v>
      </c>
      <c r="AO131" s="62">
        <f t="shared" si="13"/>
        <v>293120</v>
      </c>
      <c r="AP131" s="62">
        <f t="shared" si="14"/>
        <v>0</v>
      </c>
      <c r="AQ131" s="62">
        <f t="shared" si="15"/>
        <v>0</v>
      </c>
      <c r="AR131" s="62"/>
      <c r="AS131" s="99"/>
      <c r="AT131" s="99"/>
      <c r="AU131" s="99"/>
      <c r="AV131" s="99"/>
    </row>
    <row r="132" spans="1:48" ht="15" customHeight="1">
      <c r="A132" s="58" t="s">
        <v>99</v>
      </c>
      <c r="B132" s="58">
        <v>1302</v>
      </c>
      <c r="C132" s="58"/>
      <c r="D132" s="63" t="s">
        <v>16</v>
      </c>
      <c r="E132" s="64">
        <v>6</v>
      </c>
      <c r="F132" s="64">
        <v>6</v>
      </c>
      <c r="G132" s="64">
        <v>3</v>
      </c>
      <c r="H132" s="64">
        <v>3</v>
      </c>
      <c r="I132" s="64">
        <v>6</v>
      </c>
      <c r="J132" s="64" t="s">
        <v>15</v>
      </c>
      <c r="K132" s="64" t="s">
        <v>41</v>
      </c>
      <c r="L132" s="65">
        <v>7</v>
      </c>
      <c r="M132" s="65"/>
      <c r="N132" s="64"/>
      <c r="O132" s="58" t="s">
        <v>33</v>
      </c>
      <c r="P132" s="58" t="s">
        <v>25</v>
      </c>
      <c r="Q132" s="58"/>
      <c r="R132" s="58"/>
      <c r="S132" s="58"/>
      <c r="T132" s="58"/>
      <c r="U132" s="58"/>
      <c r="V132" s="58"/>
      <c r="W132" s="67">
        <v>3</v>
      </c>
      <c r="X132" s="67">
        <v>0</v>
      </c>
      <c r="Y132" s="67">
        <v>4</v>
      </c>
      <c r="Z132" s="67"/>
      <c r="AA132" s="185" t="s">
        <v>52</v>
      </c>
      <c r="AB132" s="58" t="s">
        <v>333</v>
      </c>
      <c r="AC132" s="60">
        <f t="shared" si="8"/>
        <v>0.5</v>
      </c>
      <c r="AD132" s="60">
        <f t="shared" si="9"/>
        <v>1.5</v>
      </c>
      <c r="AE132" s="61">
        <f t="shared" si="10"/>
        <v>2</v>
      </c>
      <c r="AF132" s="61">
        <f>INDEX($BB$26:BG$44,MATCH(AE132,$BA$26:$BA$44,-1),MATCH(D132,$BB$25:$BG$25))</f>
        <v>0</v>
      </c>
      <c r="AG132" s="93">
        <f t="shared" si="11"/>
        <v>2</v>
      </c>
      <c r="AH132" s="61">
        <v>1</v>
      </c>
      <c r="AI132" s="61">
        <v>1</v>
      </c>
      <c r="AJ132" s="61">
        <v>1</v>
      </c>
      <c r="AK132" s="61">
        <v>1</v>
      </c>
      <c r="AL132" s="61">
        <v>1</v>
      </c>
      <c r="AM132" s="61">
        <v>0.8</v>
      </c>
      <c r="AN132" s="68">
        <f t="shared" si="12"/>
        <v>1144</v>
      </c>
      <c r="AO132" s="69">
        <f t="shared" si="13"/>
        <v>3432000</v>
      </c>
      <c r="AP132" s="69">
        <f t="shared" si="14"/>
        <v>0</v>
      </c>
      <c r="AQ132" s="69">
        <f t="shared" si="15"/>
        <v>0</v>
      </c>
      <c r="AR132" s="62"/>
      <c r="AS132" s="99"/>
      <c r="AT132" s="99"/>
      <c r="AU132" s="99"/>
      <c r="AV132" s="99"/>
    </row>
    <row r="133" spans="1:48" ht="15" customHeight="1">
      <c r="A133" s="11" t="s">
        <v>360</v>
      </c>
      <c r="B133" s="11">
        <v>2622</v>
      </c>
      <c r="D133" s="49" t="s">
        <v>16</v>
      </c>
      <c r="E133" s="47">
        <v>7</v>
      </c>
      <c r="F133" s="47">
        <v>6</v>
      </c>
      <c r="G133" s="47">
        <v>9</v>
      </c>
      <c r="H133" s="47">
        <v>0</v>
      </c>
      <c r="I133" s="47">
        <v>0</v>
      </c>
      <c r="J133" s="47">
        <v>7</v>
      </c>
      <c r="K133" s="103" t="s">
        <v>41</v>
      </c>
      <c r="L133" s="48">
        <v>7</v>
      </c>
      <c r="M133" s="48"/>
      <c r="N133" s="47"/>
      <c r="O133" s="45" t="s">
        <v>10</v>
      </c>
      <c r="P133" s="45" t="s">
        <v>33</v>
      </c>
      <c r="Q133" s="11" t="s">
        <v>25</v>
      </c>
      <c r="S133" s="59"/>
      <c r="T133" s="59"/>
      <c r="W133" s="45">
        <v>5</v>
      </c>
      <c r="X133" s="45">
        <v>2</v>
      </c>
      <c r="Y133" s="45">
        <v>2</v>
      </c>
      <c r="Z133" s="45"/>
      <c r="AA133" s="184" t="s">
        <v>27</v>
      </c>
      <c r="AB133" s="11" t="s">
        <v>347</v>
      </c>
      <c r="AC133" s="60">
        <f t="shared" si="8"/>
        <v>0.5</v>
      </c>
      <c r="AD133" s="60">
        <f t="shared" si="9"/>
        <v>0</v>
      </c>
      <c r="AE133" s="61">
        <f t="shared" si="10"/>
        <v>0.5</v>
      </c>
      <c r="AF133" s="61">
        <f>INDEX($BB$26:BG$44,MATCH(AE133,$BA$26:$BA$44,-1),MATCH(D133,$BB$25:$BG$25))</f>
        <v>0.5</v>
      </c>
      <c r="AG133" s="93">
        <f t="shared" si="11"/>
        <v>1</v>
      </c>
      <c r="AH133" s="61">
        <v>1</v>
      </c>
      <c r="AI133" s="61">
        <v>1</v>
      </c>
      <c r="AJ133" s="61">
        <v>1</v>
      </c>
      <c r="AK133" s="61">
        <v>1</v>
      </c>
      <c r="AL133" s="61">
        <v>1</v>
      </c>
      <c r="AM133" s="61">
        <v>0.8</v>
      </c>
      <c r="AN133" s="61">
        <f t="shared" si="12"/>
        <v>1144</v>
      </c>
      <c r="AO133" s="62">
        <f t="shared" si="13"/>
        <v>5720</v>
      </c>
      <c r="AP133" s="62">
        <f t="shared" si="14"/>
        <v>0</v>
      </c>
      <c r="AQ133" s="62">
        <f t="shared" si="15"/>
        <v>0</v>
      </c>
      <c r="AR133" s="85"/>
      <c r="AS133" s="99"/>
      <c r="AT133" s="99"/>
      <c r="AU133" s="99"/>
      <c r="AV133" s="99"/>
    </row>
    <row r="134" spans="1:48" ht="15" customHeight="1">
      <c r="A134" s="78" t="s">
        <v>170</v>
      </c>
      <c r="B134" s="78">
        <v>3004</v>
      </c>
      <c r="C134" s="78"/>
      <c r="D134" s="79" t="s">
        <v>16</v>
      </c>
      <c r="E134" s="80">
        <v>4</v>
      </c>
      <c r="F134" s="80">
        <v>5</v>
      </c>
      <c r="G134" s="80">
        <v>3</v>
      </c>
      <c r="H134" s="80">
        <v>2</v>
      </c>
      <c r="I134" s="80">
        <v>5</v>
      </c>
      <c r="J134" s="80">
        <v>8</v>
      </c>
      <c r="K134" s="80" t="s">
        <v>41</v>
      </c>
      <c r="L134" s="81">
        <v>0</v>
      </c>
      <c r="M134" s="81"/>
      <c r="N134" s="80" t="s">
        <v>23</v>
      </c>
      <c r="O134" s="78" t="s">
        <v>33</v>
      </c>
      <c r="P134" s="78" t="s">
        <v>25</v>
      </c>
      <c r="Q134" s="78" t="s">
        <v>6</v>
      </c>
      <c r="R134" s="78"/>
      <c r="S134" s="78"/>
      <c r="T134" s="78"/>
      <c r="U134" s="78"/>
      <c r="V134" s="78"/>
      <c r="W134" s="56">
        <v>2</v>
      </c>
      <c r="X134" s="56">
        <v>0</v>
      </c>
      <c r="Y134" s="56">
        <v>3</v>
      </c>
      <c r="Z134" s="56"/>
      <c r="AA134" s="186" t="s">
        <v>53</v>
      </c>
      <c r="AB134" s="78" t="s">
        <v>335</v>
      </c>
      <c r="AC134" s="60">
        <f t="shared" si="8"/>
        <v>-0.5</v>
      </c>
      <c r="AD134" s="60">
        <f t="shared" si="9"/>
        <v>1</v>
      </c>
      <c r="AE134" s="61">
        <f t="shared" si="10"/>
        <v>0.5</v>
      </c>
      <c r="AF134" s="61">
        <f>INDEX($BB$26:BG$44,MATCH(AE134,$BA$26:$BA$44,-1),MATCH(D134,$BB$25:$BG$25))</f>
        <v>0.5</v>
      </c>
      <c r="AG134" s="93">
        <f t="shared" si="11"/>
        <v>1</v>
      </c>
      <c r="AH134" s="61">
        <v>1</v>
      </c>
      <c r="AI134" s="61">
        <v>1</v>
      </c>
      <c r="AJ134" s="61">
        <v>1</v>
      </c>
      <c r="AK134" s="61">
        <v>0.8</v>
      </c>
      <c r="AL134" s="61">
        <v>1</v>
      </c>
      <c r="AM134" s="61">
        <v>0.8</v>
      </c>
      <c r="AN134" s="84">
        <f t="shared" si="12"/>
        <v>35.200000000000003</v>
      </c>
      <c r="AO134" s="85">
        <f t="shared" si="13"/>
        <v>7040.0000000000009</v>
      </c>
      <c r="AP134" s="85">
        <f t="shared" si="14"/>
        <v>0</v>
      </c>
      <c r="AQ134" s="85">
        <f t="shared" si="15"/>
        <v>0</v>
      </c>
      <c r="AR134" s="69"/>
      <c r="AS134" s="99"/>
      <c r="AT134" s="99"/>
      <c r="AU134" s="99"/>
      <c r="AV134" s="99"/>
    </row>
    <row r="135" spans="1:48" ht="15" customHeight="1">
      <c r="A135" s="11" t="s">
        <v>79</v>
      </c>
      <c r="B135" s="11">
        <v>610</v>
      </c>
      <c r="D135" s="49" t="s">
        <v>17</v>
      </c>
      <c r="E135" s="47">
        <v>5</v>
      </c>
      <c r="F135" s="47">
        <v>7</v>
      </c>
      <c r="G135" s="47">
        <v>6</v>
      </c>
      <c r="H135" s="47">
        <v>1</v>
      </c>
      <c r="I135" s="47">
        <v>3</v>
      </c>
      <c r="J135" s="47">
        <v>4</v>
      </c>
      <c r="K135" s="47" t="s">
        <v>41</v>
      </c>
      <c r="L135" s="48">
        <v>4</v>
      </c>
      <c r="M135" s="48"/>
      <c r="N135" s="47"/>
      <c r="O135" s="11" t="s">
        <v>33</v>
      </c>
      <c r="P135" s="11" t="s">
        <v>25</v>
      </c>
      <c r="W135" s="45">
        <v>6</v>
      </c>
      <c r="X135" s="45">
        <v>0</v>
      </c>
      <c r="Y135" s="45">
        <v>4</v>
      </c>
      <c r="Z135" s="45"/>
      <c r="AA135" s="184" t="s">
        <v>27</v>
      </c>
      <c r="AB135" s="11" t="s">
        <v>332</v>
      </c>
      <c r="AC135" s="60">
        <f t="shared" si="8"/>
        <v>0</v>
      </c>
      <c r="AD135" s="60">
        <f t="shared" si="9"/>
        <v>0.5</v>
      </c>
      <c r="AE135" s="61">
        <f t="shared" si="10"/>
        <v>0.5</v>
      </c>
      <c r="AF135" s="61">
        <f>INDEX($BB$26:BG$44,MATCH(AE135,$BA$26:$BA$44,-1),MATCH(D135,$BB$25:$BG$25))</f>
        <v>0.5</v>
      </c>
      <c r="AG135" s="93">
        <f t="shared" si="11"/>
        <v>1</v>
      </c>
      <c r="AH135" s="61">
        <v>1</v>
      </c>
      <c r="AI135" s="61">
        <v>1</v>
      </c>
      <c r="AJ135" s="61">
        <v>1</v>
      </c>
      <c r="AK135" s="61">
        <v>1</v>
      </c>
      <c r="AL135" s="61">
        <v>1</v>
      </c>
      <c r="AM135" s="61">
        <v>0.8</v>
      </c>
      <c r="AN135" s="61">
        <f t="shared" si="12"/>
        <v>280</v>
      </c>
      <c r="AO135" s="62">
        <f t="shared" si="13"/>
        <v>16800</v>
      </c>
      <c r="AP135" s="62">
        <f t="shared" si="14"/>
        <v>0</v>
      </c>
      <c r="AQ135" s="62">
        <f t="shared" si="15"/>
        <v>0</v>
      </c>
      <c r="AR135" s="62"/>
      <c r="AS135" s="99"/>
      <c r="AT135" s="99"/>
      <c r="AU135" s="99"/>
      <c r="AV135" s="99"/>
    </row>
    <row r="136" spans="1:48" ht="15" customHeight="1">
      <c r="A136" s="11" t="s">
        <v>314</v>
      </c>
      <c r="B136" s="11">
        <v>2939</v>
      </c>
      <c r="D136" s="49" t="s">
        <v>22</v>
      </c>
      <c r="E136" s="47">
        <v>5</v>
      </c>
      <c r="F136" s="47">
        <v>4</v>
      </c>
      <c r="G136" s="47" t="s">
        <v>15</v>
      </c>
      <c r="H136" s="47">
        <v>0</v>
      </c>
      <c r="I136" s="47">
        <v>0</v>
      </c>
      <c r="J136" s="47">
        <v>0</v>
      </c>
      <c r="K136" s="47" t="s">
        <v>41</v>
      </c>
      <c r="L136" s="48">
        <v>0</v>
      </c>
      <c r="M136" s="48"/>
      <c r="N136" s="47"/>
      <c r="O136" s="11" t="s">
        <v>10</v>
      </c>
      <c r="P136" s="11" t="s">
        <v>33</v>
      </c>
      <c r="Q136" s="11" t="s">
        <v>25</v>
      </c>
      <c r="R136" s="11" t="s">
        <v>30</v>
      </c>
      <c r="W136" s="45">
        <v>0</v>
      </c>
      <c r="X136" s="45">
        <v>0</v>
      </c>
      <c r="Y136" s="45">
        <v>0</v>
      </c>
      <c r="Z136" s="45"/>
      <c r="AA136" s="184" t="s">
        <v>10</v>
      </c>
      <c r="AB136" s="11" t="s">
        <v>351</v>
      </c>
      <c r="AC136" s="60">
        <f t="shared" si="8"/>
        <v>-0.5</v>
      </c>
      <c r="AD136" s="60">
        <f t="shared" si="9"/>
        <v>0</v>
      </c>
      <c r="AE136" s="61">
        <f t="shared" si="10"/>
        <v>-0.5</v>
      </c>
      <c r="AF136" s="61">
        <f>INDEX($BB$26:BG$44,MATCH(AE136,$BA$26:$BA$44,-1),MATCH(D136,$BB$25:$BG$25))</f>
        <v>0</v>
      </c>
      <c r="AG136" s="93">
        <f t="shared" si="11"/>
        <v>-0.5</v>
      </c>
      <c r="AH136" s="61">
        <v>1</v>
      </c>
      <c r="AI136" s="61">
        <v>1</v>
      </c>
      <c r="AJ136" s="61">
        <v>1</v>
      </c>
      <c r="AK136" s="61">
        <v>1</v>
      </c>
      <c r="AL136" s="61">
        <v>1</v>
      </c>
      <c r="AM136" s="61">
        <v>0.8</v>
      </c>
      <c r="AN136" s="61">
        <f t="shared" si="12"/>
        <v>44</v>
      </c>
      <c r="AO136" s="62">
        <f t="shared" si="13"/>
        <v>0</v>
      </c>
      <c r="AP136" s="62">
        <f t="shared" si="14"/>
        <v>0</v>
      </c>
      <c r="AQ136" s="62">
        <f t="shared" si="15"/>
        <v>0</v>
      </c>
      <c r="AR136" s="62"/>
      <c r="AS136" s="99"/>
      <c r="AT136" s="99"/>
      <c r="AU136" s="99"/>
      <c r="AV136" s="99"/>
    </row>
    <row r="137" spans="1:48" ht="15" customHeight="1">
      <c r="A137" s="58" t="s">
        <v>201</v>
      </c>
      <c r="B137" s="58">
        <v>717</v>
      </c>
      <c r="C137" s="58"/>
      <c r="D137" s="63" t="s">
        <v>14</v>
      </c>
      <c r="E137" s="64">
        <v>6</v>
      </c>
      <c r="F137" s="64">
        <v>6</v>
      </c>
      <c r="G137" s="64" t="s">
        <v>15</v>
      </c>
      <c r="H137" s="64">
        <v>4</v>
      </c>
      <c r="I137" s="64">
        <v>9</v>
      </c>
      <c r="J137" s="64">
        <v>9</v>
      </c>
      <c r="K137" s="64" t="s">
        <v>41</v>
      </c>
      <c r="L137" s="65" t="s">
        <v>15</v>
      </c>
      <c r="M137" s="65"/>
      <c r="N137" s="64"/>
      <c r="O137" s="58" t="s">
        <v>25</v>
      </c>
      <c r="P137" s="58" t="s">
        <v>30</v>
      </c>
      <c r="Q137" s="58"/>
      <c r="R137" s="58"/>
      <c r="S137" s="70"/>
      <c r="T137" s="70"/>
      <c r="U137" s="58"/>
      <c r="V137" s="58"/>
      <c r="W137" s="67">
        <v>1</v>
      </c>
      <c r="X137" s="67">
        <v>1</v>
      </c>
      <c r="Y137" s="67">
        <v>4</v>
      </c>
      <c r="Z137" s="67"/>
      <c r="AA137" s="185" t="s">
        <v>54</v>
      </c>
      <c r="AB137" s="58" t="s">
        <v>340</v>
      </c>
      <c r="AC137" s="60">
        <f t="shared" si="8"/>
        <v>1</v>
      </c>
      <c r="AD137" s="60">
        <f t="shared" si="9"/>
        <v>2</v>
      </c>
      <c r="AE137" s="61">
        <f t="shared" si="10"/>
        <v>3</v>
      </c>
      <c r="AF137" s="61">
        <f>INDEX($BB$26:BG$44,MATCH(AE137,$BA$26:$BA$44,-1),MATCH(D137,$BB$25:$BG$25))</f>
        <v>0</v>
      </c>
      <c r="AG137" s="93">
        <f t="shared" si="11"/>
        <v>3</v>
      </c>
      <c r="AH137" s="61">
        <v>1</v>
      </c>
      <c r="AI137" s="61">
        <v>1</v>
      </c>
      <c r="AJ137" s="61">
        <v>1</v>
      </c>
      <c r="AK137" s="61">
        <v>1</v>
      </c>
      <c r="AL137" s="61">
        <v>1</v>
      </c>
      <c r="AM137" s="61">
        <v>0.8</v>
      </c>
      <c r="AN137" s="68">
        <f t="shared" si="12"/>
        <v>4688</v>
      </c>
      <c r="AO137" s="69">
        <f t="shared" si="13"/>
        <v>46880000</v>
      </c>
      <c r="AP137" s="69">
        <f t="shared" si="14"/>
        <v>0</v>
      </c>
      <c r="AQ137" s="69">
        <f t="shared" si="15"/>
        <v>0</v>
      </c>
      <c r="AR137" s="85"/>
      <c r="AS137" s="99"/>
      <c r="AT137" s="99"/>
      <c r="AU137" s="99"/>
      <c r="AV137" s="99"/>
    </row>
    <row r="138" spans="1:48" ht="15" customHeight="1">
      <c r="A138" s="11" t="s">
        <v>273</v>
      </c>
      <c r="B138" s="11">
        <v>2121</v>
      </c>
      <c r="D138" s="49" t="s">
        <v>14</v>
      </c>
      <c r="E138" s="47">
        <v>7</v>
      </c>
      <c r="F138" s="47" t="s">
        <v>14</v>
      </c>
      <c r="G138" s="47">
        <v>4</v>
      </c>
      <c r="H138" s="47">
        <v>2</v>
      </c>
      <c r="I138" s="47">
        <v>5</v>
      </c>
      <c r="J138" s="47">
        <v>2</v>
      </c>
      <c r="K138" s="47" t="s">
        <v>41</v>
      </c>
      <c r="L138" s="48" t="s">
        <v>18</v>
      </c>
      <c r="M138" s="48"/>
      <c r="N138" s="47"/>
      <c r="O138" s="11" t="s">
        <v>21</v>
      </c>
      <c r="P138" s="11" t="s">
        <v>33</v>
      </c>
      <c r="Q138" s="11" t="s">
        <v>25</v>
      </c>
      <c r="W138" s="45">
        <v>6</v>
      </c>
      <c r="X138" s="45">
        <v>1</v>
      </c>
      <c r="Y138" s="45">
        <v>4</v>
      </c>
      <c r="Z138" s="45"/>
      <c r="AA138" s="184" t="s">
        <v>55</v>
      </c>
      <c r="AB138" s="11" t="s">
        <v>346</v>
      </c>
      <c r="AC138" s="60">
        <f t="shared" si="8"/>
        <v>1</v>
      </c>
      <c r="AD138" s="60">
        <f t="shared" si="9"/>
        <v>1</v>
      </c>
      <c r="AE138" s="61">
        <f t="shared" si="10"/>
        <v>2</v>
      </c>
      <c r="AF138" s="61">
        <f>INDEX($BB$26:BG$44,MATCH(AE138,$BA$26:$BA$44,-1),MATCH(D138,$BB$25:$BG$25))</f>
        <v>0.5</v>
      </c>
      <c r="AG138" s="93">
        <f t="shared" si="11"/>
        <v>2.5</v>
      </c>
      <c r="AH138" s="61">
        <v>1</v>
      </c>
      <c r="AI138" s="61">
        <v>1</v>
      </c>
      <c r="AJ138" s="61">
        <v>1</v>
      </c>
      <c r="AK138" s="61">
        <v>1</v>
      </c>
      <c r="AL138" s="61">
        <v>0.8</v>
      </c>
      <c r="AM138" s="61">
        <v>0.8</v>
      </c>
      <c r="AN138" s="61">
        <f t="shared" si="12"/>
        <v>6000</v>
      </c>
      <c r="AO138" s="62">
        <f t="shared" si="13"/>
        <v>3600000</v>
      </c>
      <c r="AP138" s="62">
        <f t="shared" si="14"/>
        <v>0</v>
      </c>
      <c r="AQ138" s="62">
        <f t="shared" si="15"/>
        <v>0</v>
      </c>
      <c r="AR138" s="69"/>
      <c r="AS138" s="99"/>
      <c r="AT138" s="99"/>
      <c r="AU138" s="99"/>
      <c r="AV138" s="99"/>
    </row>
    <row r="139" spans="1:48" ht="15" customHeight="1">
      <c r="A139" s="11" t="s">
        <v>146</v>
      </c>
      <c r="B139" s="11">
        <v>2510</v>
      </c>
      <c r="D139" s="49" t="s">
        <v>14</v>
      </c>
      <c r="E139" s="47">
        <v>3</v>
      </c>
      <c r="F139" s="47">
        <v>1</v>
      </c>
      <c r="G139" s="47">
        <v>0</v>
      </c>
      <c r="H139" s="47">
        <v>3</v>
      </c>
      <c r="I139" s="47">
        <v>7</v>
      </c>
      <c r="J139" s="47" t="s">
        <v>15</v>
      </c>
      <c r="K139" s="47" t="s">
        <v>41</v>
      </c>
      <c r="L139" s="48">
        <v>9</v>
      </c>
      <c r="M139" s="48"/>
      <c r="N139" s="47" t="s">
        <v>23</v>
      </c>
      <c r="O139" s="11" t="s">
        <v>33</v>
      </c>
      <c r="P139" s="11" t="s">
        <v>25</v>
      </c>
      <c r="W139" s="45">
        <v>2</v>
      </c>
      <c r="X139" s="45">
        <v>0</v>
      </c>
      <c r="Y139" s="45">
        <v>3</v>
      </c>
      <c r="Z139" s="45"/>
      <c r="AA139" s="184" t="s">
        <v>53</v>
      </c>
      <c r="AB139" s="11" t="s">
        <v>335</v>
      </c>
      <c r="AC139" s="60">
        <f t="shared" si="8"/>
        <v>1</v>
      </c>
      <c r="AD139" s="60">
        <f t="shared" si="9"/>
        <v>1.5</v>
      </c>
      <c r="AE139" s="61">
        <f t="shared" si="10"/>
        <v>2.5</v>
      </c>
      <c r="AF139" s="61">
        <f>INDEX($BB$26:BG$44,MATCH(AE139,$BA$26:$BA$44,-1),MATCH(D139,$BB$25:$BG$25))</f>
        <v>0.5</v>
      </c>
      <c r="AG139" s="93">
        <f t="shared" si="11"/>
        <v>3</v>
      </c>
      <c r="AH139" s="61">
        <v>1</v>
      </c>
      <c r="AI139" s="61">
        <v>1</v>
      </c>
      <c r="AJ139" s="61">
        <v>1</v>
      </c>
      <c r="AK139" s="61">
        <v>1</v>
      </c>
      <c r="AL139" s="61">
        <v>0.8</v>
      </c>
      <c r="AM139" s="61">
        <v>0.8</v>
      </c>
      <c r="AN139" s="61">
        <f t="shared" si="12"/>
        <v>2342.4</v>
      </c>
      <c r="AO139" s="62">
        <f t="shared" si="13"/>
        <v>4684800</v>
      </c>
      <c r="AP139" s="62">
        <f t="shared" si="14"/>
        <v>0</v>
      </c>
      <c r="AQ139" s="62">
        <f t="shared" si="15"/>
        <v>0</v>
      </c>
      <c r="AR139" s="62"/>
      <c r="AS139" s="99"/>
      <c r="AT139" s="99"/>
      <c r="AU139" s="99"/>
      <c r="AV139" s="99"/>
    </row>
    <row r="140" spans="1:48" ht="15" customHeight="1">
      <c r="A140" s="11" t="s">
        <v>31</v>
      </c>
      <c r="B140" s="11">
        <v>1836</v>
      </c>
      <c r="D140" s="49" t="s">
        <v>14</v>
      </c>
      <c r="E140" s="47">
        <v>0</v>
      </c>
      <c r="F140" s="47">
        <v>0</v>
      </c>
      <c r="G140" s="47">
        <v>0</v>
      </c>
      <c r="H140" s="47">
        <v>2</v>
      </c>
      <c r="I140" s="47">
        <v>3</v>
      </c>
      <c r="J140" s="47">
        <v>1</v>
      </c>
      <c r="K140" s="47" t="s">
        <v>41</v>
      </c>
      <c r="L140" s="48" t="s">
        <v>15</v>
      </c>
      <c r="M140" s="48"/>
      <c r="N140" s="47"/>
      <c r="O140" s="11" t="s">
        <v>36</v>
      </c>
      <c r="P140" s="11" t="s">
        <v>33</v>
      </c>
      <c r="Q140" s="11" t="s">
        <v>25</v>
      </c>
      <c r="W140" s="45">
        <v>2</v>
      </c>
      <c r="X140" s="45">
        <v>1</v>
      </c>
      <c r="Y140" s="45">
        <v>2</v>
      </c>
      <c r="Z140" s="45"/>
      <c r="AA140" s="184" t="s">
        <v>243</v>
      </c>
      <c r="AB140" s="11" t="s">
        <v>350</v>
      </c>
      <c r="AC140" s="60">
        <f t="shared" si="8"/>
        <v>1</v>
      </c>
      <c r="AD140" s="60">
        <f t="shared" si="9"/>
        <v>1</v>
      </c>
      <c r="AE140" s="61">
        <f t="shared" si="10"/>
        <v>2</v>
      </c>
      <c r="AF140" s="61">
        <f>INDEX($BB$26:BG$44,MATCH(AE140,$BA$26:$BA$44,-1),MATCH(D140,$BB$25:$BG$25))</f>
        <v>0.5</v>
      </c>
      <c r="AG140" s="93">
        <f t="shared" si="11"/>
        <v>2.5</v>
      </c>
      <c r="AH140" s="61">
        <v>1</v>
      </c>
      <c r="AI140" s="61">
        <v>1</v>
      </c>
      <c r="AJ140" s="61">
        <v>1</v>
      </c>
      <c r="AK140" s="61">
        <v>1</v>
      </c>
      <c r="AL140" s="61">
        <v>0.8</v>
      </c>
      <c r="AM140" s="61">
        <v>0.8</v>
      </c>
      <c r="AN140" s="61">
        <f t="shared" si="12"/>
        <v>3750.4</v>
      </c>
      <c r="AO140" s="62">
        <f t="shared" si="13"/>
        <v>750080</v>
      </c>
      <c r="AP140" s="62">
        <f t="shared" si="14"/>
        <v>0</v>
      </c>
      <c r="AQ140" s="62">
        <f t="shared" si="15"/>
        <v>0</v>
      </c>
      <c r="AR140" s="69"/>
      <c r="AS140" s="99"/>
      <c r="AT140" s="99"/>
      <c r="AU140" s="99"/>
      <c r="AV140" s="99"/>
    </row>
    <row r="141" spans="1:48" ht="15" customHeight="1">
      <c r="A141" s="11" t="s">
        <v>318</v>
      </c>
      <c r="B141" s="11">
        <v>3026</v>
      </c>
      <c r="D141" s="49" t="s">
        <v>17</v>
      </c>
      <c r="E141" s="47">
        <v>6</v>
      </c>
      <c r="F141" s="47">
        <v>3</v>
      </c>
      <c r="G141" s="47">
        <v>9</v>
      </c>
      <c r="H141" s="47">
        <v>3</v>
      </c>
      <c r="I141" s="47">
        <v>4</v>
      </c>
      <c r="J141" s="47">
        <v>3</v>
      </c>
      <c r="K141" s="47" t="s">
        <v>41</v>
      </c>
      <c r="L141" s="48">
        <v>9</v>
      </c>
      <c r="M141" s="48"/>
      <c r="N141" s="47" t="s">
        <v>23</v>
      </c>
      <c r="O141" s="11" t="s">
        <v>33</v>
      </c>
      <c r="P141" s="11" t="s">
        <v>25</v>
      </c>
      <c r="S141" s="59"/>
      <c r="T141" s="59"/>
      <c r="W141" s="45">
        <v>8</v>
      </c>
      <c r="X141" s="45">
        <v>0</v>
      </c>
      <c r="Y141" s="45">
        <v>3</v>
      </c>
      <c r="Z141" s="45"/>
      <c r="AA141" s="184" t="s">
        <v>27</v>
      </c>
      <c r="AB141" s="11" t="s">
        <v>347</v>
      </c>
      <c r="AC141" s="60">
        <f t="shared" si="8"/>
        <v>1</v>
      </c>
      <c r="AD141" s="60">
        <f t="shared" si="9"/>
        <v>1.5</v>
      </c>
      <c r="AE141" s="61">
        <f t="shared" si="10"/>
        <v>2.5</v>
      </c>
      <c r="AF141" s="61">
        <f>INDEX($BB$26:BG$44,MATCH(AE141,$BA$26:$BA$44,-1),MATCH(D141,$BB$25:$BG$25))</f>
        <v>0</v>
      </c>
      <c r="AG141" s="93">
        <f t="shared" si="11"/>
        <v>2.5</v>
      </c>
      <c r="AH141" s="61">
        <v>1</v>
      </c>
      <c r="AI141" s="61">
        <v>1</v>
      </c>
      <c r="AJ141" s="61">
        <v>1</v>
      </c>
      <c r="AK141" s="61">
        <v>1</v>
      </c>
      <c r="AL141" s="61">
        <v>1</v>
      </c>
      <c r="AM141" s="61">
        <v>0.8</v>
      </c>
      <c r="AN141" s="61">
        <f t="shared" si="12"/>
        <v>2928</v>
      </c>
      <c r="AO141" s="62">
        <f t="shared" si="13"/>
        <v>23424000</v>
      </c>
      <c r="AP141" s="62">
        <f t="shared" si="14"/>
        <v>0</v>
      </c>
      <c r="AQ141" s="62">
        <f t="shared" si="15"/>
        <v>0</v>
      </c>
      <c r="AR141" s="62"/>
      <c r="AS141" s="99"/>
      <c r="AT141" s="99"/>
      <c r="AU141" s="99"/>
      <c r="AV141" s="99"/>
    </row>
    <row r="142" spans="1:48" ht="15" customHeight="1">
      <c r="A142" s="58" t="s">
        <v>259</v>
      </c>
      <c r="B142" s="58">
        <v>1918</v>
      </c>
      <c r="C142" s="58"/>
      <c r="D142" s="63" t="s">
        <v>16</v>
      </c>
      <c r="E142" s="64">
        <v>5</v>
      </c>
      <c r="F142" s="64">
        <v>6</v>
      </c>
      <c r="G142" s="64">
        <v>5</v>
      </c>
      <c r="H142" s="64">
        <v>2</v>
      </c>
      <c r="I142" s="64">
        <v>2</v>
      </c>
      <c r="J142" s="64">
        <v>0</v>
      </c>
      <c r="K142" s="64" t="s">
        <v>41</v>
      </c>
      <c r="L142" s="65">
        <v>7</v>
      </c>
      <c r="M142" s="65"/>
      <c r="N142" s="64"/>
      <c r="O142" s="58" t="s">
        <v>33</v>
      </c>
      <c r="P142" s="58" t="s">
        <v>25</v>
      </c>
      <c r="Q142" s="58"/>
      <c r="R142" s="58"/>
      <c r="S142" s="58"/>
      <c r="T142" s="58"/>
      <c r="U142" s="58"/>
      <c r="V142" s="58"/>
      <c r="W142" s="67">
        <v>6</v>
      </c>
      <c r="X142" s="67">
        <v>2</v>
      </c>
      <c r="Y142" s="67">
        <v>3</v>
      </c>
      <c r="Z142" s="67"/>
      <c r="AA142" s="185" t="s">
        <v>55</v>
      </c>
      <c r="AB142" s="58" t="s">
        <v>342</v>
      </c>
      <c r="AC142" s="60">
        <f t="shared" si="8"/>
        <v>0.5</v>
      </c>
      <c r="AD142" s="60">
        <f t="shared" si="9"/>
        <v>1</v>
      </c>
      <c r="AE142" s="61">
        <f t="shared" si="10"/>
        <v>1.5</v>
      </c>
      <c r="AF142" s="61">
        <f>INDEX($BB$26:BG$44,MATCH(AE142,$BA$26:$BA$44,-1),MATCH(D142,$BB$25:$BG$25))</f>
        <v>0.5</v>
      </c>
      <c r="AG142" s="93">
        <f t="shared" si="11"/>
        <v>2</v>
      </c>
      <c r="AH142" s="61">
        <v>1</v>
      </c>
      <c r="AI142" s="61">
        <v>1</v>
      </c>
      <c r="AJ142" s="61">
        <v>1</v>
      </c>
      <c r="AK142" s="61">
        <v>1</v>
      </c>
      <c r="AL142" s="61">
        <v>1</v>
      </c>
      <c r="AM142" s="61">
        <v>0.8</v>
      </c>
      <c r="AN142" s="68">
        <f t="shared" si="12"/>
        <v>1144</v>
      </c>
      <c r="AO142" s="69">
        <f t="shared" si="13"/>
        <v>686400</v>
      </c>
      <c r="AP142" s="69">
        <f t="shared" si="14"/>
        <v>0</v>
      </c>
      <c r="AQ142" s="69">
        <f t="shared" si="15"/>
        <v>0</v>
      </c>
      <c r="AR142" s="62"/>
      <c r="AS142" s="99"/>
      <c r="AT142" s="99"/>
      <c r="AU142" s="99"/>
      <c r="AV142" s="99"/>
    </row>
    <row r="143" spans="1:48" ht="15" customHeight="1">
      <c r="A143" s="58" t="s">
        <v>310</v>
      </c>
      <c r="B143" s="58">
        <v>2840</v>
      </c>
      <c r="C143" s="58"/>
      <c r="D143" s="63" t="s">
        <v>22</v>
      </c>
      <c r="E143" s="64">
        <v>7</v>
      </c>
      <c r="F143" s="64">
        <v>5</v>
      </c>
      <c r="G143" s="64">
        <v>7</v>
      </c>
      <c r="H143" s="64">
        <v>0</v>
      </c>
      <c r="I143" s="64">
        <v>0</v>
      </c>
      <c r="J143" s="64">
        <v>0</v>
      </c>
      <c r="K143" s="64" t="s">
        <v>41</v>
      </c>
      <c r="L143" s="65">
        <v>0</v>
      </c>
      <c r="M143" s="65"/>
      <c r="N143" s="64"/>
      <c r="O143" s="58" t="s">
        <v>10</v>
      </c>
      <c r="P143" s="58" t="s">
        <v>33</v>
      </c>
      <c r="Q143" s="58" t="s">
        <v>25</v>
      </c>
      <c r="R143" s="58"/>
      <c r="S143" s="58"/>
      <c r="T143" s="58"/>
      <c r="U143" s="58"/>
      <c r="V143" s="58"/>
      <c r="W143" s="67">
        <v>0</v>
      </c>
      <c r="X143" s="67">
        <v>0</v>
      </c>
      <c r="Y143" s="67">
        <v>2</v>
      </c>
      <c r="Z143" s="67"/>
      <c r="AA143" s="185" t="s">
        <v>10</v>
      </c>
      <c r="AB143" s="58" t="s">
        <v>351</v>
      </c>
      <c r="AC143" s="60">
        <f t="shared" si="8"/>
        <v>-0.5</v>
      </c>
      <c r="AD143" s="60">
        <f t="shared" si="9"/>
        <v>0</v>
      </c>
      <c r="AE143" s="61">
        <f t="shared" si="10"/>
        <v>-0.5</v>
      </c>
      <c r="AF143" s="61">
        <f>INDEX($BB$26:BG$44,MATCH(AE143,$BA$26:$BA$44,-1),MATCH(D143,$BB$25:$BG$25))</f>
        <v>0</v>
      </c>
      <c r="AG143" s="93">
        <f t="shared" si="11"/>
        <v>-0.5</v>
      </c>
      <c r="AH143" s="61">
        <v>1</v>
      </c>
      <c r="AI143" s="61">
        <v>1</v>
      </c>
      <c r="AJ143" s="61">
        <v>1</v>
      </c>
      <c r="AK143" s="61">
        <v>1</v>
      </c>
      <c r="AL143" s="61">
        <v>1</v>
      </c>
      <c r="AM143" s="61">
        <v>0.8</v>
      </c>
      <c r="AN143" s="68">
        <f t="shared" si="12"/>
        <v>44</v>
      </c>
      <c r="AO143" s="69">
        <f t="shared" si="13"/>
        <v>0</v>
      </c>
      <c r="AP143" s="69">
        <f t="shared" si="14"/>
        <v>0</v>
      </c>
      <c r="AQ143" s="69">
        <f t="shared" si="15"/>
        <v>0</v>
      </c>
      <c r="AR143" s="62"/>
      <c r="AS143" s="99"/>
      <c r="AT143" s="99"/>
      <c r="AU143" s="99"/>
      <c r="AV143" s="99"/>
    </row>
    <row r="144" spans="1:48" ht="15" customHeight="1">
      <c r="A144" s="11" t="s">
        <v>319</v>
      </c>
      <c r="B144" s="11">
        <v>3029</v>
      </c>
      <c r="D144" s="49" t="s">
        <v>17</v>
      </c>
      <c r="E144" s="47">
        <v>5</v>
      </c>
      <c r="F144" s="47">
        <v>3</v>
      </c>
      <c r="G144" s="47">
        <v>5</v>
      </c>
      <c r="H144" s="47">
        <v>3</v>
      </c>
      <c r="I144" s="47">
        <v>3</v>
      </c>
      <c r="J144" s="47">
        <v>5</v>
      </c>
      <c r="K144" s="47" t="s">
        <v>41</v>
      </c>
      <c r="L144" s="48">
        <v>8</v>
      </c>
      <c r="M144" s="48"/>
      <c r="N144" s="47"/>
      <c r="O144" s="11" t="s">
        <v>33</v>
      </c>
      <c r="P144" s="11" t="s">
        <v>25</v>
      </c>
      <c r="W144" s="45">
        <v>3</v>
      </c>
      <c r="X144" s="45">
        <v>0</v>
      </c>
      <c r="Y144" s="45">
        <v>4</v>
      </c>
      <c r="Z144" s="45"/>
      <c r="AA144" s="184" t="s">
        <v>27</v>
      </c>
      <c r="AB144" s="11" t="s">
        <v>347</v>
      </c>
      <c r="AC144" s="60">
        <f t="shared" si="8"/>
        <v>0.5</v>
      </c>
      <c r="AD144" s="60">
        <f t="shared" si="9"/>
        <v>1.5</v>
      </c>
      <c r="AE144" s="61">
        <f t="shared" si="10"/>
        <v>2</v>
      </c>
      <c r="AF144" s="61">
        <f>INDEX($BB$26:BG$44,MATCH(AE144,$BA$26:$BA$44,-1),MATCH(D144,$BB$25:$BG$25))</f>
        <v>0</v>
      </c>
      <c r="AG144" s="93">
        <f t="shared" si="11"/>
        <v>2</v>
      </c>
      <c r="AH144" s="61">
        <v>1</v>
      </c>
      <c r="AI144" s="61">
        <v>1</v>
      </c>
      <c r="AJ144" s="61">
        <v>1</v>
      </c>
      <c r="AK144" s="61">
        <v>1</v>
      </c>
      <c r="AL144" s="61">
        <v>1</v>
      </c>
      <c r="AM144" s="61">
        <v>0.8</v>
      </c>
      <c r="AN144" s="61">
        <f t="shared" si="12"/>
        <v>1832</v>
      </c>
      <c r="AO144" s="62">
        <f t="shared" si="13"/>
        <v>5496000</v>
      </c>
      <c r="AP144" s="62">
        <f t="shared" si="14"/>
        <v>0</v>
      </c>
      <c r="AQ144" s="62">
        <f t="shared" si="15"/>
        <v>0</v>
      </c>
      <c r="AR144" s="77"/>
      <c r="AS144" s="99"/>
      <c r="AT144" s="99"/>
      <c r="AU144" s="99"/>
      <c r="AV144" s="99"/>
    </row>
    <row r="145" spans="1:48" ht="15" customHeight="1">
      <c r="A145" s="11" t="s">
        <v>103</v>
      </c>
      <c r="B145" s="11">
        <v>1404</v>
      </c>
      <c r="D145" s="49" t="s">
        <v>14</v>
      </c>
      <c r="E145" s="47">
        <v>2</v>
      </c>
      <c r="F145" s="47">
        <v>4</v>
      </c>
      <c r="G145" s="47">
        <v>0</v>
      </c>
      <c r="H145" s="47">
        <v>3</v>
      </c>
      <c r="I145" s="47">
        <v>3</v>
      </c>
      <c r="J145" s="47">
        <v>4</v>
      </c>
      <c r="K145" s="47" t="s">
        <v>41</v>
      </c>
      <c r="L145" s="48" t="s">
        <v>15</v>
      </c>
      <c r="M145" s="48"/>
      <c r="N145" s="47" t="s">
        <v>23</v>
      </c>
      <c r="O145" s="11" t="s">
        <v>35</v>
      </c>
      <c r="P145" s="11" t="s">
        <v>33</v>
      </c>
      <c r="Q145" s="11" t="s">
        <v>25</v>
      </c>
      <c r="R145" s="11" t="s">
        <v>6</v>
      </c>
      <c r="W145" s="45">
        <v>6</v>
      </c>
      <c r="X145" s="45">
        <v>0</v>
      </c>
      <c r="Y145" s="45">
        <v>5</v>
      </c>
      <c r="Z145" s="45"/>
      <c r="AA145" s="184" t="s">
        <v>52</v>
      </c>
      <c r="AB145" s="11" t="s">
        <v>333</v>
      </c>
      <c r="AC145" s="60">
        <f t="shared" si="8"/>
        <v>1</v>
      </c>
      <c r="AD145" s="60">
        <f t="shared" si="9"/>
        <v>1.5</v>
      </c>
      <c r="AE145" s="61">
        <f t="shared" si="10"/>
        <v>2.5</v>
      </c>
      <c r="AF145" s="61">
        <f>INDEX($BB$26:BG$44,MATCH(AE145,$BA$26:$BA$44,-1),MATCH(D145,$BB$25:$BG$25))</f>
        <v>0.5</v>
      </c>
      <c r="AG145" s="93">
        <f t="shared" si="11"/>
        <v>3</v>
      </c>
      <c r="AH145" s="61">
        <v>1</v>
      </c>
      <c r="AI145" s="61">
        <v>1</v>
      </c>
      <c r="AJ145" s="61">
        <v>1</v>
      </c>
      <c r="AK145" s="61">
        <v>1</v>
      </c>
      <c r="AL145" s="61">
        <v>0.8</v>
      </c>
      <c r="AM145" s="61">
        <v>0.8</v>
      </c>
      <c r="AN145" s="61">
        <f t="shared" si="12"/>
        <v>3750.4</v>
      </c>
      <c r="AO145" s="62">
        <f t="shared" si="13"/>
        <v>22502400</v>
      </c>
      <c r="AP145" s="62">
        <f t="shared" si="14"/>
        <v>0</v>
      </c>
      <c r="AQ145" s="62">
        <f t="shared" si="15"/>
        <v>0</v>
      </c>
      <c r="AR145" s="85"/>
      <c r="AS145" s="99"/>
      <c r="AT145" s="99"/>
      <c r="AU145" s="99"/>
      <c r="AV145" s="99"/>
    </row>
    <row r="146" spans="1:48" ht="15" customHeight="1">
      <c r="A146" s="58" t="s">
        <v>67</v>
      </c>
      <c r="B146" s="58">
        <v>306</v>
      </c>
      <c r="C146" s="58"/>
      <c r="D146" s="63" t="s">
        <v>16</v>
      </c>
      <c r="E146" s="64">
        <v>3</v>
      </c>
      <c r="F146" s="64">
        <v>6</v>
      </c>
      <c r="G146" s="64">
        <v>3</v>
      </c>
      <c r="H146" s="64">
        <v>2</v>
      </c>
      <c r="I146" s="64">
        <v>0</v>
      </c>
      <c r="J146" s="64">
        <v>2</v>
      </c>
      <c r="K146" s="64" t="s">
        <v>41</v>
      </c>
      <c r="L146" s="65" t="s">
        <v>15</v>
      </c>
      <c r="M146" s="65"/>
      <c r="N146" s="64"/>
      <c r="O146" s="58" t="s">
        <v>33</v>
      </c>
      <c r="P146" s="58" t="s">
        <v>25</v>
      </c>
      <c r="Q146" s="58"/>
      <c r="R146" s="58"/>
      <c r="S146" s="58"/>
      <c r="T146" s="58"/>
      <c r="U146" s="58"/>
      <c r="V146" s="58"/>
      <c r="W146" s="67">
        <v>6</v>
      </c>
      <c r="X146" s="67">
        <v>0</v>
      </c>
      <c r="Y146" s="67">
        <v>3</v>
      </c>
      <c r="Z146" s="67"/>
      <c r="AA146" s="185" t="s">
        <v>52</v>
      </c>
      <c r="AB146" s="58" t="s">
        <v>332</v>
      </c>
      <c r="AC146" s="60">
        <f t="shared" si="8"/>
        <v>1</v>
      </c>
      <c r="AD146" s="60">
        <f t="shared" si="9"/>
        <v>1</v>
      </c>
      <c r="AE146" s="61">
        <f t="shared" si="10"/>
        <v>2</v>
      </c>
      <c r="AF146" s="61">
        <f>INDEX($BB$26:BG$44,MATCH(AE146,$BA$26:$BA$44,-1),MATCH(D146,$BB$25:$BG$25))</f>
        <v>0</v>
      </c>
      <c r="AG146" s="93">
        <f t="shared" si="11"/>
        <v>2</v>
      </c>
      <c r="AH146" s="61">
        <v>1</v>
      </c>
      <c r="AI146" s="61">
        <v>1</v>
      </c>
      <c r="AJ146" s="61">
        <v>1</v>
      </c>
      <c r="AK146" s="61">
        <v>1</v>
      </c>
      <c r="AL146" s="61">
        <v>1</v>
      </c>
      <c r="AM146" s="61">
        <v>0.8</v>
      </c>
      <c r="AN146" s="68">
        <f t="shared" si="12"/>
        <v>4688</v>
      </c>
      <c r="AO146" s="69">
        <f t="shared" si="13"/>
        <v>2812800</v>
      </c>
      <c r="AP146" s="69">
        <f t="shared" si="14"/>
        <v>0</v>
      </c>
      <c r="AQ146" s="69">
        <f t="shared" si="15"/>
        <v>0</v>
      </c>
      <c r="AR146" s="62"/>
      <c r="AS146" s="99"/>
      <c r="AT146" s="99"/>
      <c r="AU146" s="99"/>
      <c r="AV146" s="99"/>
    </row>
    <row r="147" spans="1:48" ht="15" customHeight="1">
      <c r="A147" s="11" t="s">
        <v>157</v>
      </c>
      <c r="B147" s="11">
        <v>2704</v>
      </c>
      <c r="D147" s="49" t="s">
        <v>17</v>
      </c>
      <c r="E147" s="47">
        <v>6</v>
      </c>
      <c r="F147" s="47">
        <v>4</v>
      </c>
      <c r="G147" s="47">
        <v>6</v>
      </c>
      <c r="H147" s="47">
        <v>1</v>
      </c>
      <c r="I147" s="47">
        <v>1</v>
      </c>
      <c r="J147" s="47">
        <v>0</v>
      </c>
      <c r="K147" s="47" t="s">
        <v>41</v>
      </c>
      <c r="L147" s="48">
        <v>4</v>
      </c>
      <c r="M147" s="48"/>
      <c r="N147" s="47"/>
      <c r="O147" s="11" t="s">
        <v>33</v>
      </c>
      <c r="P147" s="11" t="s">
        <v>25</v>
      </c>
      <c r="W147" s="45">
        <v>5</v>
      </c>
      <c r="X147" s="45">
        <v>0</v>
      </c>
      <c r="Y147" s="45">
        <v>3</v>
      </c>
      <c r="Z147" s="45"/>
      <c r="AA147" s="184" t="s">
        <v>53</v>
      </c>
      <c r="AB147" s="11" t="s">
        <v>335</v>
      </c>
      <c r="AC147" s="60">
        <f t="shared" si="8"/>
        <v>0</v>
      </c>
      <c r="AD147" s="60">
        <f t="shared" si="9"/>
        <v>0.5</v>
      </c>
      <c r="AE147" s="61">
        <f t="shared" si="10"/>
        <v>0.5</v>
      </c>
      <c r="AF147" s="61">
        <f>INDEX($BB$26:BG$44,MATCH(AE147,$BA$26:$BA$44,-1),MATCH(D147,$BB$25:$BG$25))</f>
        <v>0.5</v>
      </c>
      <c r="AG147" s="93">
        <f t="shared" si="11"/>
        <v>1</v>
      </c>
      <c r="AH147" s="61">
        <v>1</v>
      </c>
      <c r="AI147" s="61">
        <v>1</v>
      </c>
      <c r="AJ147" s="61">
        <v>1</v>
      </c>
      <c r="AK147" s="61">
        <v>1</v>
      </c>
      <c r="AL147" s="61">
        <v>1</v>
      </c>
      <c r="AM147" s="61">
        <v>0.8</v>
      </c>
      <c r="AN147" s="61">
        <f t="shared" si="12"/>
        <v>280</v>
      </c>
      <c r="AO147" s="62">
        <f t="shared" si="13"/>
        <v>14000</v>
      </c>
      <c r="AP147" s="62">
        <f t="shared" si="14"/>
        <v>0</v>
      </c>
      <c r="AQ147" s="62">
        <f t="shared" si="15"/>
        <v>0</v>
      </c>
      <c r="AR147" s="62"/>
      <c r="AS147" s="99"/>
      <c r="AT147" s="99"/>
      <c r="AU147" s="99"/>
      <c r="AV147" s="99"/>
    </row>
    <row r="148" spans="1:48" ht="15" customHeight="1">
      <c r="A148" s="11" t="s">
        <v>69</v>
      </c>
      <c r="B148" s="11">
        <v>402</v>
      </c>
      <c r="D148" s="49" t="s">
        <v>22</v>
      </c>
      <c r="E148" s="47">
        <v>7</v>
      </c>
      <c r="F148" s="47">
        <v>7</v>
      </c>
      <c r="G148" s="47">
        <v>5</v>
      </c>
      <c r="H148" s="47">
        <v>0</v>
      </c>
      <c r="I148" s="47">
        <v>0</v>
      </c>
      <c r="J148" s="47">
        <v>0</v>
      </c>
      <c r="K148" s="47" t="s">
        <v>41</v>
      </c>
      <c r="L148" s="48">
        <v>0</v>
      </c>
      <c r="M148" s="48"/>
      <c r="N148" s="47"/>
      <c r="O148" s="11" t="s">
        <v>10</v>
      </c>
      <c r="P148" s="11" t="s">
        <v>33</v>
      </c>
      <c r="Q148" s="11" t="s">
        <v>25</v>
      </c>
      <c r="W148" s="45">
        <v>0</v>
      </c>
      <c r="X148" s="45">
        <v>0</v>
      </c>
      <c r="Y148" s="45">
        <v>3</v>
      </c>
      <c r="Z148" s="45"/>
      <c r="AA148" s="184" t="s">
        <v>10</v>
      </c>
      <c r="AB148" s="11" t="s">
        <v>332</v>
      </c>
      <c r="AC148" s="60">
        <f t="shared" ref="AC148:AC211" si="16">VLOOKUP(L148,$AT$23:$AV$40,3)</f>
        <v>-0.5</v>
      </c>
      <c r="AD148" s="60">
        <f t="shared" ref="AD148:AD211" si="17">VLOOKUP(H148,$AX$23:$AY$36,2)</f>
        <v>0</v>
      </c>
      <c r="AE148" s="61">
        <f t="shared" ref="AE148:AE211" si="18">AC148+AD148</f>
        <v>-0.5</v>
      </c>
      <c r="AF148" s="61">
        <f>INDEX($BB$26:BG$44,MATCH(AE148,$BA$26:$BA$44,-1),MATCH(D148,$BB$25:$BG$25))</f>
        <v>0</v>
      </c>
      <c r="AG148" s="93">
        <f t="shared" ref="AG148:AG211" si="19">AE148+AF148</f>
        <v>-0.5</v>
      </c>
      <c r="AH148" s="61">
        <v>1</v>
      </c>
      <c r="AI148" s="61">
        <v>1</v>
      </c>
      <c r="AJ148" s="61">
        <v>1</v>
      </c>
      <c r="AK148" s="61">
        <v>1</v>
      </c>
      <c r="AL148" s="61">
        <v>1</v>
      </c>
      <c r="AM148" s="61">
        <v>0.8</v>
      </c>
      <c r="AN148" s="61">
        <f t="shared" ref="AN148:AN211" si="20">(VLOOKUP(L148,$AT$23:$AW$40,4))*AH148*AI148*AJ148*AK148*AL148*AM148</f>
        <v>44</v>
      </c>
      <c r="AO148" s="62">
        <f t="shared" ref="AO148:AO211" si="21">AN148*((10^H148)*W148)</f>
        <v>0</v>
      </c>
      <c r="AP148" s="62">
        <f t="shared" ref="AP148:AP211" si="22">INDEX($BL$23:$BV$36,MATCH(L148,$BK$23:$BK$36),MATCH(H148,$BL$22:$BV$22))</f>
        <v>0</v>
      </c>
      <c r="AQ148" s="62">
        <f t="shared" ref="AQ148:AQ211" si="23">AP148*W148</f>
        <v>0</v>
      </c>
      <c r="AR148" s="62"/>
      <c r="AS148" s="99"/>
      <c r="AT148" s="99"/>
      <c r="AU148" s="99"/>
      <c r="AV148" s="99"/>
    </row>
    <row r="149" spans="1:48" ht="15" customHeight="1">
      <c r="A149" s="11" t="s">
        <v>145</v>
      </c>
      <c r="B149" s="11">
        <v>2508</v>
      </c>
      <c r="D149" s="49" t="s">
        <v>22</v>
      </c>
      <c r="E149" s="47">
        <v>5</v>
      </c>
      <c r="F149" s="47">
        <v>2</v>
      </c>
      <c r="G149" s="47" t="s">
        <v>15</v>
      </c>
      <c r="H149" s="47">
        <v>0</v>
      </c>
      <c r="I149" s="47">
        <v>1</v>
      </c>
      <c r="J149" s="47">
        <v>5</v>
      </c>
      <c r="K149" s="47" t="s">
        <v>41</v>
      </c>
      <c r="L149" s="48" t="s">
        <v>15</v>
      </c>
      <c r="M149" s="48"/>
      <c r="N149" s="47"/>
      <c r="O149" s="11" t="s">
        <v>33</v>
      </c>
      <c r="P149" s="11" t="s">
        <v>25</v>
      </c>
      <c r="Q149" s="11" t="s">
        <v>30</v>
      </c>
      <c r="W149" s="45">
        <v>4</v>
      </c>
      <c r="X149" s="45">
        <v>0</v>
      </c>
      <c r="Y149" s="45">
        <v>2</v>
      </c>
      <c r="Z149" s="45"/>
      <c r="AA149" s="184" t="s">
        <v>53</v>
      </c>
      <c r="AB149" s="11" t="s">
        <v>335</v>
      </c>
      <c r="AC149" s="60">
        <f t="shared" si="16"/>
        <v>1</v>
      </c>
      <c r="AD149" s="60">
        <f t="shared" si="17"/>
        <v>0</v>
      </c>
      <c r="AE149" s="61">
        <f t="shared" si="18"/>
        <v>1</v>
      </c>
      <c r="AF149" s="61">
        <f>INDEX($BB$26:BG$44,MATCH(AE149,$BA$26:$BA$44,-1),MATCH(D149,$BB$25:$BG$25))</f>
        <v>0</v>
      </c>
      <c r="AG149" s="93">
        <f t="shared" si="19"/>
        <v>1</v>
      </c>
      <c r="AH149" s="61">
        <v>1</v>
      </c>
      <c r="AI149" s="61">
        <v>1</v>
      </c>
      <c r="AJ149" s="61">
        <v>1</v>
      </c>
      <c r="AK149" s="61">
        <v>1</v>
      </c>
      <c r="AL149" s="61">
        <v>1</v>
      </c>
      <c r="AM149" s="61">
        <v>0.8</v>
      </c>
      <c r="AN149" s="61">
        <f t="shared" si="20"/>
        <v>4688</v>
      </c>
      <c r="AO149" s="62">
        <f t="shared" si="21"/>
        <v>18752</v>
      </c>
      <c r="AP149" s="62">
        <f t="shared" si="22"/>
        <v>0</v>
      </c>
      <c r="AQ149" s="62">
        <f t="shared" si="23"/>
        <v>0</v>
      </c>
      <c r="AR149" s="69"/>
      <c r="AS149" s="99"/>
      <c r="AT149" s="99"/>
      <c r="AU149" s="99"/>
      <c r="AV149" s="99"/>
    </row>
    <row r="150" spans="1:48" ht="15" customHeight="1">
      <c r="A150" s="11" t="s">
        <v>158</v>
      </c>
      <c r="B150" s="11">
        <v>2802</v>
      </c>
      <c r="D150" s="49" t="s">
        <v>17</v>
      </c>
      <c r="E150" s="47">
        <v>5</v>
      </c>
      <c r="F150" s="47">
        <v>3</v>
      </c>
      <c r="G150" s="47">
        <v>7</v>
      </c>
      <c r="H150" s="47">
        <v>2</v>
      </c>
      <c r="I150" s="47">
        <v>6</v>
      </c>
      <c r="J150" s="47">
        <v>5</v>
      </c>
      <c r="K150" s="47" t="s">
        <v>41</v>
      </c>
      <c r="L150" s="48">
        <v>3</v>
      </c>
      <c r="M150" s="48"/>
      <c r="N150" s="47"/>
      <c r="O150" s="11" t="s">
        <v>33</v>
      </c>
      <c r="P150" s="11" t="s">
        <v>25</v>
      </c>
      <c r="W150" s="45">
        <v>1</v>
      </c>
      <c r="X150" s="45">
        <v>0</v>
      </c>
      <c r="Y150" s="45">
        <v>2</v>
      </c>
      <c r="Z150" s="45"/>
      <c r="AA150" s="184" t="s">
        <v>53</v>
      </c>
      <c r="AB150" s="11" t="s">
        <v>335</v>
      </c>
      <c r="AC150" s="60">
        <f t="shared" si="16"/>
        <v>0</v>
      </c>
      <c r="AD150" s="60">
        <f t="shared" si="17"/>
        <v>1</v>
      </c>
      <c r="AE150" s="61">
        <f t="shared" si="18"/>
        <v>1</v>
      </c>
      <c r="AF150" s="61">
        <f>INDEX($BB$26:BG$44,MATCH(AE150,$BA$26:$BA$44,-1),MATCH(D150,$BB$25:$BG$25))</f>
        <v>0</v>
      </c>
      <c r="AG150" s="93">
        <f t="shared" si="19"/>
        <v>1</v>
      </c>
      <c r="AH150" s="61">
        <v>1</v>
      </c>
      <c r="AI150" s="61">
        <v>1</v>
      </c>
      <c r="AJ150" s="61">
        <v>1</v>
      </c>
      <c r="AK150" s="61">
        <v>1</v>
      </c>
      <c r="AL150" s="61">
        <v>1</v>
      </c>
      <c r="AM150" s="61">
        <v>0.8</v>
      </c>
      <c r="AN150" s="61">
        <f t="shared" si="20"/>
        <v>176</v>
      </c>
      <c r="AO150" s="62">
        <f t="shared" si="21"/>
        <v>17600</v>
      </c>
      <c r="AP150" s="62">
        <f t="shared" si="22"/>
        <v>0</v>
      </c>
      <c r="AQ150" s="62">
        <f t="shared" si="23"/>
        <v>0</v>
      </c>
      <c r="AR150" s="62"/>
      <c r="AS150" s="99"/>
      <c r="AT150" s="99"/>
      <c r="AU150" s="99"/>
      <c r="AV150" s="99"/>
    </row>
    <row r="151" spans="1:48" ht="15" customHeight="1">
      <c r="A151" s="58" t="s">
        <v>252</v>
      </c>
      <c r="B151" s="58">
        <v>1731</v>
      </c>
      <c r="C151" s="58"/>
      <c r="D151" s="63" t="s">
        <v>16</v>
      </c>
      <c r="E151" s="64">
        <v>9</v>
      </c>
      <c r="F151" s="64">
        <v>6</v>
      </c>
      <c r="G151" s="64">
        <v>6</v>
      </c>
      <c r="H151" s="64">
        <v>2</v>
      </c>
      <c r="I151" s="64">
        <v>0</v>
      </c>
      <c r="J151" s="64">
        <v>0</v>
      </c>
      <c r="K151" s="64" t="s">
        <v>41</v>
      </c>
      <c r="L151" s="65">
        <v>3</v>
      </c>
      <c r="M151" s="65"/>
      <c r="N151" s="64"/>
      <c r="O151" s="58" t="s">
        <v>33</v>
      </c>
      <c r="P151" s="58" t="s">
        <v>25</v>
      </c>
      <c r="Q151" s="58"/>
      <c r="R151" s="58"/>
      <c r="S151" s="58"/>
      <c r="T151" s="58"/>
      <c r="U151" s="58"/>
      <c r="V151" s="58"/>
      <c r="W151" s="67">
        <v>3</v>
      </c>
      <c r="X151" s="67">
        <v>0</v>
      </c>
      <c r="Y151" s="67">
        <v>3</v>
      </c>
      <c r="Z151" s="67"/>
      <c r="AA151" s="185" t="s">
        <v>207</v>
      </c>
      <c r="AB151" s="58" t="s">
        <v>350</v>
      </c>
      <c r="AC151" s="60">
        <f t="shared" si="16"/>
        <v>0</v>
      </c>
      <c r="AD151" s="60">
        <f t="shared" si="17"/>
        <v>1</v>
      </c>
      <c r="AE151" s="61">
        <f t="shared" si="18"/>
        <v>1</v>
      </c>
      <c r="AF151" s="61">
        <f>INDEX($BB$26:BG$44,MATCH(AE151,$BA$26:$BA$44,-1),MATCH(D151,$BB$25:$BG$25))</f>
        <v>0.5</v>
      </c>
      <c r="AG151" s="93">
        <f t="shared" si="19"/>
        <v>1.5</v>
      </c>
      <c r="AH151" s="61">
        <v>1</v>
      </c>
      <c r="AI151" s="61">
        <v>1</v>
      </c>
      <c r="AJ151" s="61">
        <v>1</v>
      </c>
      <c r="AK151" s="61">
        <v>1</v>
      </c>
      <c r="AL151" s="61">
        <v>1</v>
      </c>
      <c r="AM151" s="61">
        <v>0.8</v>
      </c>
      <c r="AN151" s="68">
        <f t="shared" si="20"/>
        <v>176</v>
      </c>
      <c r="AO151" s="69">
        <f t="shared" si="21"/>
        <v>52800</v>
      </c>
      <c r="AP151" s="69">
        <f t="shared" si="22"/>
        <v>0</v>
      </c>
      <c r="AQ151" s="69">
        <f t="shared" si="23"/>
        <v>0</v>
      </c>
      <c r="AR151" s="62"/>
      <c r="AS151" s="99"/>
      <c r="AT151" s="99"/>
      <c r="AU151" s="99"/>
      <c r="AV151" s="99"/>
    </row>
    <row r="152" spans="1:48" ht="15" customHeight="1">
      <c r="A152" s="11" t="s">
        <v>322</v>
      </c>
      <c r="B152" s="11">
        <v>3111</v>
      </c>
      <c r="D152" s="49" t="s">
        <v>22</v>
      </c>
      <c r="E152" s="47">
        <v>4</v>
      </c>
      <c r="F152" s="47">
        <v>0</v>
      </c>
      <c r="G152" s="47">
        <v>0</v>
      </c>
      <c r="H152" s="47">
        <v>0</v>
      </c>
      <c r="I152" s="47">
        <v>0</v>
      </c>
      <c r="J152" s="47">
        <v>0</v>
      </c>
      <c r="K152" s="47" t="s">
        <v>41</v>
      </c>
      <c r="L152" s="48">
        <v>0</v>
      </c>
      <c r="M152" s="48"/>
      <c r="N152" s="47"/>
      <c r="O152" s="11" t="s">
        <v>10</v>
      </c>
      <c r="P152" s="11" t="s">
        <v>33</v>
      </c>
      <c r="Q152" s="11" t="s">
        <v>25</v>
      </c>
      <c r="R152" s="11" t="s">
        <v>34</v>
      </c>
      <c r="W152" s="45">
        <v>0</v>
      </c>
      <c r="X152" s="45">
        <v>0</v>
      </c>
      <c r="Y152" s="45">
        <v>3</v>
      </c>
      <c r="Z152" s="45"/>
      <c r="AA152" s="184" t="s">
        <v>10</v>
      </c>
      <c r="AB152" s="11" t="s">
        <v>343</v>
      </c>
      <c r="AC152" s="60">
        <f t="shared" si="16"/>
        <v>-0.5</v>
      </c>
      <c r="AD152" s="60">
        <f t="shared" si="17"/>
        <v>0</v>
      </c>
      <c r="AE152" s="61">
        <f t="shared" si="18"/>
        <v>-0.5</v>
      </c>
      <c r="AF152" s="61">
        <f>INDEX($BB$26:BG$44,MATCH(AE152,$BA$26:$BA$44,-1),MATCH(D152,$BB$25:$BG$25))</f>
        <v>0</v>
      </c>
      <c r="AG152" s="93">
        <f t="shared" si="19"/>
        <v>-0.5</v>
      </c>
      <c r="AH152" s="61">
        <v>1</v>
      </c>
      <c r="AI152" s="61">
        <v>1</v>
      </c>
      <c r="AJ152" s="61">
        <v>1</v>
      </c>
      <c r="AK152" s="61">
        <v>1</v>
      </c>
      <c r="AL152" s="61">
        <v>0.8</v>
      </c>
      <c r="AM152" s="61">
        <v>0.8</v>
      </c>
      <c r="AN152" s="61">
        <f t="shared" si="20"/>
        <v>35.200000000000003</v>
      </c>
      <c r="AO152" s="62">
        <f t="shared" si="21"/>
        <v>0</v>
      </c>
      <c r="AP152" s="62">
        <f t="shared" si="22"/>
        <v>0</v>
      </c>
      <c r="AQ152" s="62">
        <f t="shared" si="23"/>
        <v>0</v>
      </c>
      <c r="AS152" s="99"/>
      <c r="AT152" s="99"/>
      <c r="AU152" s="99"/>
      <c r="AV152" s="99"/>
    </row>
    <row r="153" spans="1:48" ht="15" customHeight="1">
      <c r="A153" s="11" t="s">
        <v>247</v>
      </c>
      <c r="B153" s="11">
        <v>1634</v>
      </c>
      <c r="D153" s="49" t="s">
        <v>18</v>
      </c>
      <c r="E153" s="47">
        <v>4</v>
      </c>
      <c r="F153" s="47">
        <v>2</v>
      </c>
      <c r="G153" s="47">
        <v>7</v>
      </c>
      <c r="H153" s="47">
        <v>3</v>
      </c>
      <c r="I153" s="47">
        <v>7</v>
      </c>
      <c r="J153" s="47">
        <v>4</v>
      </c>
      <c r="K153" s="47" t="s">
        <v>41</v>
      </c>
      <c r="L153" s="48" t="s">
        <v>15</v>
      </c>
      <c r="M153" s="48"/>
      <c r="N153" s="47"/>
      <c r="O153" s="11" t="s">
        <v>33</v>
      </c>
      <c r="P153" s="11" t="s">
        <v>25</v>
      </c>
      <c r="W153" s="45">
        <v>3</v>
      </c>
      <c r="X153" s="45">
        <v>0</v>
      </c>
      <c r="Y153" s="45">
        <v>3</v>
      </c>
      <c r="Z153" s="45"/>
      <c r="AA153" s="184" t="s">
        <v>207</v>
      </c>
      <c r="AB153" s="11" t="s">
        <v>349</v>
      </c>
      <c r="AC153" s="60">
        <f t="shared" si="16"/>
        <v>1</v>
      </c>
      <c r="AD153" s="60">
        <f t="shared" si="17"/>
        <v>1.5</v>
      </c>
      <c r="AE153" s="61">
        <f t="shared" si="18"/>
        <v>2.5</v>
      </c>
      <c r="AF153" s="61">
        <f>INDEX($BB$26:BG$44,MATCH(AE153,$BA$26:$BA$44,-1),MATCH(D153,$BB$25:$BG$25))</f>
        <v>0.5</v>
      </c>
      <c r="AG153" s="93">
        <f t="shared" si="19"/>
        <v>3</v>
      </c>
      <c r="AH153" s="61">
        <v>1</v>
      </c>
      <c r="AI153" s="61">
        <v>1</v>
      </c>
      <c r="AJ153" s="61">
        <v>1</v>
      </c>
      <c r="AK153" s="61">
        <v>1</v>
      </c>
      <c r="AL153" s="61">
        <v>1</v>
      </c>
      <c r="AM153" s="61">
        <v>0.8</v>
      </c>
      <c r="AN153" s="61">
        <f t="shared" si="20"/>
        <v>4688</v>
      </c>
      <c r="AO153" s="62">
        <f t="shared" si="21"/>
        <v>14064000</v>
      </c>
      <c r="AP153" s="62">
        <f t="shared" si="22"/>
        <v>0</v>
      </c>
      <c r="AQ153" s="62">
        <f t="shared" si="23"/>
        <v>0</v>
      </c>
      <c r="AR153" s="69"/>
      <c r="AS153" s="99"/>
      <c r="AT153" s="99"/>
      <c r="AU153" s="99"/>
      <c r="AV153" s="99"/>
    </row>
    <row r="154" spans="1:48" ht="15" customHeight="1">
      <c r="A154" s="11" t="s">
        <v>115</v>
      </c>
      <c r="B154" s="11">
        <v>1707</v>
      </c>
      <c r="D154" s="49" t="s">
        <v>22</v>
      </c>
      <c r="E154" s="47">
        <v>0</v>
      </c>
      <c r="F154" s="47">
        <v>0</v>
      </c>
      <c r="G154" s="47">
        <v>0</v>
      </c>
      <c r="H154" s="47">
        <v>2</v>
      </c>
      <c r="I154" s="47">
        <v>6</v>
      </c>
      <c r="J154" s="47">
        <v>5</v>
      </c>
      <c r="K154" s="47" t="s">
        <v>41</v>
      </c>
      <c r="L154" s="48" t="s">
        <v>15</v>
      </c>
      <c r="M154" s="48"/>
      <c r="N154" s="47"/>
      <c r="O154" s="11" t="s">
        <v>36</v>
      </c>
      <c r="P154" s="11" t="s">
        <v>33</v>
      </c>
      <c r="Q154" s="11" t="s">
        <v>25</v>
      </c>
      <c r="W154" s="45">
        <v>6</v>
      </c>
      <c r="X154" s="45">
        <v>2</v>
      </c>
      <c r="Y154" s="45">
        <v>4</v>
      </c>
      <c r="Z154" s="45"/>
      <c r="AA154" s="184" t="s">
        <v>52</v>
      </c>
      <c r="AB154" s="11" t="s">
        <v>334</v>
      </c>
      <c r="AC154" s="60">
        <f t="shared" si="16"/>
        <v>1</v>
      </c>
      <c r="AD154" s="60">
        <f t="shared" si="17"/>
        <v>1</v>
      </c>
      <c r="AE154" s="61">
        <f t="shared" si="18"/>
        <v>2</v>
      </c>
      <c r="AF154" s="61">
        <f>INDEX($BB$26:BG$44,MATCH(AE154,$BA$26:$BA$44,-1),MATCH(D154,$BB$25:$BG$25))</f>
        <v>-2.5</v>
      </c>
      <c r="AG154" s="93">
        <f t="shared" si="19"/>
        <v>-0.5</v>
      </c>
      <c r="AH154" s="61">
        <v>1</v>
      </c>
      <c r="AI154" s="61">
        <v>1</v>
      </c>
      <c r="AJ154" s="61">
        <v>1</v>
      </c>
      <c r="AK154" s="61">
        <v>1</v>
      </c>
      <c r="AL154" s="61">
        <v>0.8</v>
      </c>
      <c r="AM154" s="61">
        <v>0.8</v>
      </c>
      <c r="AN154" s="61">
        <f t="shared" si="20"/>
        <v>3750.4</v>
      </c>
      <c r="AO154" s="62">
        <f t="shared" si="21"/>
        <v>2250240</v>
      </c>
      <c r="AP154" s="62">
        <f t="shared" si="22"/>
        <v>0</v>
      </c>
      <c r="AQ154" s="62">
        <f t="shared" si="23"/>
        <v>0</v>
      </c>
      <c r="AR154" s="62"/>
    </row>
    <row r="155" spans="1:48">
      <c r="A155" s="11" t="s">
        <v>164</v>
      </c>
      <c r="B155" s="11">
        <v>2809</v>
      </c>
      <c r="D155" s="49" t="s">
        <v>18</v>
      </c>
      <c r="E155" s="47">
        <v>4</v>
      </c>
      <c r="F155" s="47">
        <v>4</v>
      </c>
      <c r="G155" s="47">
        <v>2</v>
      </c>
      <c r="H155" s="47">
        <v>3</v>
      </c>
      <c r="I155" s="47">
        <v>4</v>
      </c>
      <c r="J155" s="47">
        <v>8</v>
      </c>
      <c r="K155" s="47" t="s">
        <v>41</v>
      </c>
      <c r="L155" s="48" t="s">
        <v>15</v>
      </c>
      <c r="M155" s="48"/>
      <c r="N155" s="47" t="s">
        <v>23</v>
      </c>
      <c r="O155" s="11" t="s">
        <v>33</v>
      </c>
      <c r="P155" s="11" t="s">
        <v>25</v>
      </c>
      <c r="Q155" s="11" t="s">
        <v>6</v>
      </c>
      <c r="S155" s="59"/>
      <c r="T155" s="59"/>
      <c r="W155" s="45">
        <v>7</v>
      </c>
      <c r="X155" s="45">
        <v>0</v>
      </c>
      <c r="Y155" s="45">
        <v>2</v>
      </c>
      <c r="Z155" s="45"/>
      <c r="AA155" s="184" t="s">
        <v>53</v>
      </c>
      <c r="AB155" s="11" t="s">
        <v>335</v>
      </c>
      <c r="AC155" s="60">
        <f t="shared" si="16"/>
        <v>1</v>
      </c>
      <c r="AD155" s="60">
        <f t="shared" si="17"/>
        <v>1.5</v>
      </c>
      <c r="AE155" s="61">
        <f t="shared" si="18"/>
        <v>2.5</v>
      </c>
      <c r="AF155" s="61">
        <f>INDEX($BB$26:BG$44,MATCH(AE155,$BA$26:$BA$44,-1),MATCH(D155,$BB$25:$BG$25))</f>
        <v>0.5</v>
      </c>
      <c r="AG155" s="93">
        <f t="shared" si="19"/>
        <v>3</v>
      </c>
      <c r="AH155" s="61">
        <v>1</v>
      </c>
      <c r="AI155" s="61">
        <v>1</v>
      </c>
      <c r="AJ155" s="61">
        <v>1</v>
      </c>
      <c r="AK155" s="61">
        <v>0.8</v>
      </c>
      <c r="AL155" s="61">
        <v>1</v>
      </c>
      <c r="AM155" s="61">
        <v>0.8</v>
      </c>
      <c r="AN155" s="61">
        <f t="shared" si="20"/>
        <v>3750.4</v>
      </c>
      <c r="AO155" s="62">
        <f t="shared" si="21"/>
        <v>26252800</v>
      </c>
      <c r="AP155" s="62">
        <f t="shared" si="22"/>
        <v>0</v>
      </c>
      <c r="AQ155" s="62">
        <f t="shared" si="23"/>
        <v>0</v>
      </c>
      <c r="AR155" s="62"/>
      <c r="AS155" s="99"/>
      <c r="AT155" s="99"/>
      <c r="AU155" s="99"/>
      <c r="AV155" s="99"/>
    </row>
    <row r="156" spans="1:48" ht="15" customHeight="1">
      <c r="A156" s="11" t="s">
        <v>94</v>
      </c>
      <c r="B156" s="11">
        <v>1006</v>
      </c>
      <c r="D156" s="49" t="s">
        <v>15</v>
      </c>
      <c r="E156" s="47">
        <v>0</v>
      </c>
      <c r="F156" s="47">
        <v>0</v>
      </c>
      <c r="G156" s="47">
        <v>0</v>
      </c>
      <c r="H156" s="47">
        <v>4</v>
      </c>
      <c r="I156" s="47">
        <v>6</v>
      </c>
      <c r="J156" s="47">
        <v>9</v>
      </c>
      <c r="K156" s="47" t="s">
        <v>41</v>
      </c>
      <c r="L156" s="48" t="s">
        <v>15</v>
      </c>
      <c r="M156" s="48"/>
      <c r="N156" s="47" t="s">
        <v>23</v>
      </c>
      <c r="O156" s="11" t="s">
        <v>36</v>
      </c>
      <c r="P156" s="11" t="s">
        <v>25</v>
      </c>
      <c r="S156" s="59"/>
      <c r="T156" s="59"/>
      <c r="W156" s="45">
        <v>2</v>
      </c>
      <c r="X156" s="45">
        <v>0</v>
      </c>
      <c r="Y156" s="45">
        <v>0</v>
      </c>
      <c r="Z156" s="45"/>
      <c r="AA156" s="184" t="s">
        <v>52</v>
      </c>
      <c r="AB156" s="11" t="s">
        <v>333</v>
      </c>
      <c r="AC156" s="60">
        <f t="shared" si="16"/>
        <v>1</v>
      </c>
      <c r="AD156" s="60">
        <f t="shared" si="17"/>
        <v>2</v>
      </c>
      <c r="AE156" s="61">
        <f t="shared" si="18"/>
        <v>3</v>
      </c>
      <c r="AF156" s="61">
        <f>INDEX($BB$26:BG$44,MATCH(AE156,$BA$26:$BA$44,-1),MATCH(D156,$BB$25:$BG$25))</f>
        <v>0.5</v>
      </c>
      <c r="AG156" s="93">
        <f t="shared" si="19"/>
        <v>3.5</v>
      </c>
      <c r="AH156" s="61">
        <v>1</v>
      </c>
      <c r="AI156" s="61">
        <v>1</v>
      </c>
      <c r="AJ156" s="61">
        <v>1</v>
      </c>
      <c r="AK156" s="61">
        <v>1</v>
      </c>
      <c r="AL156" s="61">
        <v>0.8</v>
      </c>
      <c r="AM156" s="61">
        <v>0.8</v>
      </c>
      <c r="AN156" s="61">
        <f t="shared" si="20"/>
        <v>3750.4</v>
      </c>
      <c r="AO156" s="62">
        <f t="shared" si="21"/>
        <v>75008000</v>
      </c>
      <c r="AP156" s="62">
        <f t="shared" si="22"/>
        <v>0</v>
      </c>
      <c r="AQ156" s="62">
        <f t="shared" si="23"/>
        <v>0</v>
      </c>
      <c r="AR156" s="62"/>
      <c r="AS156" s="100"/>
      <c r="AT156" s="100"/>
      <c r="AU156" s="100"/>
      <c r="AV156" s="100"/>
    </row>
    <row r="157" spans="1:48">
      <c r="A157" s="11" t="s">
        <v>323</v>
      </c>
      <c r="B157" s="11">
        <v>3119</v>
      </c>
      <c r="D157" s="49" t="s">
        <v>22</v>
      </c>
      <c r="E157" s="47">
        <v>2</v>
      </c>
      <c r="F157" s="47">
        <v>1</v>
      </c>
      <c r="G157" s="47">
        <v>0</v>
      </c>
      <c r="H157" s="47">
        <v>0</v>
      </c>
      <c r="I157" s="47">
        <v>0</v>
      </c>
      <c r="J157" s="47">
        <v>0</v>
      </c>
      <c r="K157" s="47" t="s">
        <v>41</v>
      </c>
      <c r="L157" s="48">
        <v>0</v>
      </c>
      <c r="M157" s="48"/>
      <c r="N157" s="47"/>
      <c r="O157" s="11" t="s">
        <v>10</v>
      </c>
      <c r="P157" s="11" t="s">
        <v>33</v>
      </c>
      <c r="Q157" s="11" t="s">
        <v>25</v>
      </c>
      <c r="W157" s="45">
        <v>0</v>
      </c>
      <c r="X157" s="45">
        <v>1</v>
      </c>
      <c r="Y157" s="45">
        <v>4</v>
      </c>
      <c r="Z157" s="45"/>
      <c r="AA157" s="184" t="s">
        <v>10</v>
      </c>
      <c r="AB157" s="11" t="s">
        <v>343</v>
      </c>
      <c r="AC157" s="60">
        <f t="shared" si="16"/>
        <v>-0.5</v>
      </c>
      <c r="AD157" s="60">
        <f t="shared" si="17"/>
        <v>0</v>
      </c>
      <c r="AE157" s="61">
        <f t="shared" si="18"/>
        <v>-0.5</v>
      </c>
      <c r="AF157" s="61">
        <f>INDEX($BB$26:BG$44,MATCH(AE157,$BA$26:$BA$44,-1),MATCH(D157,$BB$25:$BG$25))</f>
        <v>0</v>
      </c>
      <c r="AG157" s="93">
        <f t="shared" si="19"/>
        <v>-0.5</v>
      </c>
      <c r="AH157" s="61">
        <v>1</v>
      </c>
      <c r="AI157" s="61">
        <v>1</v>
      </c>
      <c r="AJ157" s="61">
        <v>1</v>
      </c>
      <c r="AK157" s="61">
        <v>1</v>
      </c>
      <c r="AL157" s="61">
        <v>0.8</v>
      </c>
      <c r="AM157" s="61">
        <v>0.8</v>
      </c>
      <c r="AN157" s="61">
        <f t="shared" si="20"/>
        <v>35.200000000000003</v>
      </c>
      <c r="AO157" s="62">
        <f t="shared" si="21"/>
        <v>0</v>
      </c>
      <c r="AP157" s="62">
        <f t="shared" si="22"/>
        <v>0</v>
      </c>
      <c r="AQ157" s="62">
        <f t="shared" si="23"/>
        <v>0</v>
      </c>
      <c r="AR157" s="62"/>
      <c r="AS157" s="99"/>
      <c r="AT157" s="99"/>
      <c r="AU157" s="99"/>
      <c r="AV157" s="99"/>
    </row>
    <row r="158" spans="1:48">
      <c r="A158" s="11" t="s">
        <v>268</v>
      </c>
      <c r="B158" s="11">
        <v>2026</v>
      </c>
      <c r="D158" s="49" t="s">
        <v>14</v>
      </c>
      <c r="E158" s="47">
        <v>8</v>
      </c>
      <c r="F158" s="47" t="s">
        <v>18</v>
      </c>
      <c r="G158" s="47">
        <v>5</v>
      </c>
      <c r="H158" s="47">
        <v>0</v>
      </c>
      <c r="I158" s="47">
        <v>1</v>
      </c>
      <c r="J158" s="47">
        <v>0</v>
      </c>
      <c r="K158" s="47" t="s">
        <v>41</v>
      </c>
      <c r="L158" s="48" t="s">
        <v>18</v>
      </c>
      <c r="M158" s="48"/>
      <c r="N158" s="47"/>
      <c r="O158" s="11" t="s">
        <v>21</v>
      </c>
      <c r="P158" s="11" t="s">
        <v>33</v>
      </c>
      <c r="Q158" s="11" t="s">
        <v>25</v>
      </c>
      <c r="W158" s="45">
        <v>2</v>
      </c>
      <c r="X158" s="45">
        <v>0</v>
      </c>
      <c r="Y158" s="45">
        <v>4</v>
      </c>
      <c r="Z158" s="45"/>
      <c r="AA158" s="184" t="s">
        <v>27</v>
      </c>
      <c r="AB158" s="11" t="s">
        <v>346</v>
      </c>
      <c r="AC158" s="60">
        <f t="shared" si="16"/>
        <v>1</v>
      </c>
      <c r="AD158" s="60">
        <f t="shared" si="17"/>
        <v>0</v>
      </c>
      <c r="AE158" s="61">
        <f t="shared" si="18"/>
        <v>1</v>
      </c>
      <c r="AF158" s="61">
        <f>INDEX($BB$26:BG$44,MATCH(AE158,$BA$26:$BA$44,-1),MATCH(D158,$BB$25:$BG$25))</f>
        <v>0.5</v>
      </c>
      <c r="AG158" s="93">
        <f t="shared" si="19"/>
        <v>1.5</v>
      </c>
      <c r="AH158" s="61">
        <v>1</v>
      </c>
      <c r="AI158" s="61">
        <v>1</v>
      </c>
      <c r="AJ158" s="61">
        <v>1</v>
      </c>
      <c r="AK158" s="61">
        <v>1</v>
      </c>
      <c r="AL158" s="61">
        <v>0.8</v>
      </c>
      <c r="AM158" s="61">
        <v>0.8</v>
      </c>
      <c r="AN158" s="61">
        <f t="shared" si="20"/>
        <v>6000</v>
      </c>
      <c r="AO158" s="62">
        <f t="shared" si="21"/>
        <v>12000</v>
      </c>
      <c r="AP158" s="62">
        <f t="shared" si="22"/>
        <v>0</v>
      </c>
      <c r="AQ158" s="62">
        <f t="shared" si="23"/>
        <v>0</v>
      </c>
      <c r="AR158" s="62"/>
      <c r="AS158" s="99"/>
      <c r="AT158" s="99"/>
      <c r="AU158" s="99"/>
      <c r="AV158" s="99"/>
    </row>
    <row r="159" spans="1:48">
      <c r="A159" s="11" t="s">
        <v>241</v>
      </c>
      <c r="B159" s="11">
        <v>1533</v>
      </c>
      <c r="D159" s="49" t="s">
        <v>18</v>
      </c>
      <c r="E159" s="47">
        <v>5</v>
      </c>
      <c r="F159" s="47">
        <v>4</v>
      </c>
      <c r="G159" s="47">
        <v>1</v>
      </c>
      <c r="H159" s="47">
        <v>3</v>
      </c>
      <c r="I159" s="47">
        <v>3</v>
      </c>
      <c r="J159" s="47">
        <v>1</v>
      </c>
      <c r="K159" s="47" t="s">
        <v>41</v>
      </c>
      <c r="L159" s="48" t="s">
        <v>15</v>
      </c>
      <c r="M159" s="48"/>
      <c r="N159" s="47"/>
      <c r="O159" s="11" t="s">
        <v>33</v>
      </c>
      <c r="P159" s="11" t="s">
        <v>25</v>
      </c>
      <c r="Q159" s="11" t="s">
        <v>6</v>
      </c>
      <c r="S159" s="59"/>
      <c r="T159" s="59"/>
      <c r="W159" s="45">
        <v>6</v>
      </c>
      <c r="X159" s="45">
        <v>1</v>
      </c>
      <c r="Y159" s="45">
        <v>5</v>
      </c>
      <c r="Z159" s="45"/>
      <c r="AA159" s="184" t="s">
        <v>207</v>
      </c>
      <c r="AB159" s="11" t="s">
        <v>349</v>
      </c>
      <c r="AC159" s="60">
        <f t="shared" si="16"/>
        <v>1</v>
      </c>
      <c r="AD159" s="60">
        <f t="shared" si="17"/>
        <v>1.5</v>
      </c>
      <c r="AE159" s="61">
        <f t="shared" si="18"/>
        <v>2.5</v>
      </c>
      <c r="AF159" s="61">
        <f>INDEX($BB$26:BG$44,MATCH(AE159,$BA$26:$BA$44,-1),MATCH(D159,$BB$25:$BG$25))</f>
        <v>0.5</v>
      </c>
      <c r="AG159" s="93">
        <f t="shared" si="19"/>
        <v>3</v>
      </c>
      <c r="AH159" s="61">
        <v>1</v>
      </c>
      <c r="AI159" s="61">
        <v>1</v>
      </c>
      <c r="AJ159" s="61">
        <v>1</v>
      </c>
      <c r="AK159" s="61">
        <v>0.8</v>
      </c>
      <c r="AL159" s="61">
        <v>1</v>
      </c>
      <c r="AM159" s="61">
        <v>0.8</v>
      </c>
      <c r="AN159" s="61">
        <f t="shared" si="20"/>
        <v>3750.4</v>
      </c>
      <c r="AO159" s="62">
        <f t="shared" si="21"/>
        <v>22502400</v>
      </c>
      <c r="AP159" s="62">
        <f t="shared" si="22"/>
        <v>0</v>
      </c>
      <c r="AQ159" s="62">
        <f t="shared" si="23"/>
        <v>0</v>
      </c>
      <c r="AR159" s="62"/>
      <c r="AS159" s="99"/>
      <c r="AT159" s="99"/>
      <c r="AU159" s="99"/>
      <c r="AV159" s="99"/>
    </row>
    <row r="160" spans="1:48">
      <c r="A160" s="11" t="s">
        <v>284</v>
      </c>
      <c r="B160" s="11">
        <v>2514</v>
      </c>
      <c r="D160" s="49" t="s">
        <v>16</v>
      </c>
      <c r="E160" s="47">
        <v>4</v>
      </c>
      <c r="F160" s="47">
        <v>4</v>
      </c>
      <c r="G160" s="47">
        <v>9</v>
      </c>
      <c r="H160" s="47">
        <v>2</v>
      </c>
      <c r="I160" s="47">
        <v>7</v>
      </c>
      <c r="J160" s="47">
        <v>5</v>
      </c>
      <c r="K160" s="47" t="s">
        <v>41</v>
      </c>
      <c r="L160" s="48">
        <v>6</v>
      </c>
      <c r="M160" s="48"/>
      <c r="N160" s="47"/>
      <c r="O160" s="11" t="s">
        <v>33</v>
      </c>
      <c r="P160" s="11" t="s">
        <v>25</v>
      </c>
      <c r="W160" s="45">
        <v>2</v>
      </c>
      <c r="X160" s="45">
        <v>0</v>
      </c>
      <c r="Y160" s="45">
        <v>3</v>
      </c>
      <c r="Z160" s="45"/>
      <c r="AA160" s="184" t="s">
        <v>27</v>
      </c>
      <c r="AB160" s="11" t="s">
        <v>343</v>
      </c>
      <c r="AC160" s="60">
        <f t="shared" si="16"/>
        <v>0.5</v>
      </c>
      <c r="AD160" s="60">
        <f t="shared" si="17"/>
        <v>1</v>
      </c>
      <c r="AE160" s="61">
        <f t="shared" si="18"/>
        <v>1.5</v>
      </c>
      <c r="AF160" s="61">
        <f>INDEX($BB$26:BG$44,MATCH(AE160,$BA$26:$BA$44,-1),MATCH(D160,$BB$25:$BG$25))</f>
        <v>0.5</v>
      </c>
      <c r="AG160" s="93">
        <f t="shared" si="19"/>
        <v>2</v>
      </c>
      <c r="AH160" s="61">
        <v>1</v>
      </c>
      <c r="AI160" s="61">
        <v>1</v>
      </c>
      <c r="AJ160" s="61">
        <v>1</v>
      </c>
      <c r="AK160" s="61">
        <v>1</v>
      </c>
      <c r="AL160" s="61">
        <v>1</v>
      </c>
      <c r="AM160" s="61">
        <v>0.8</v>
      </c>
      <c r="AN160" s="61">
        <f t="shared" si="20"/>
        <v>716</v>
      </c>
      <c r="AO160" s="62">
        <f t="shared" si="21"/>
        <v>143200</v>
      </c>
      <c r="AP160" s="62">
        <f t="shared" si="22"/>
        <v>0</v>
      </c>
      <c r="AQ160" s="62">
        <f t="shared" si="23"/>
        <v>0</v>
      </c>
      <c r="AR160" s="62"/>
      <c r="AS160" s="99"/>
      <c r="AT160" s="99"/>
      <c r="AU160" s="99"/>
      <c r="AV160" s="99"/>
    </row>
    <row r="161" spans="1:48">
      <c r="A161" s="11" t="s">
        <v>91</v>
      </c>
      <c r="B161" s="11">
        <v>1002</v>
      </c>
      <c r="D161" s="49" t="s">
        <v>22</v>
      </c>
      <c r="E161" s="47">
        <v>0</v>
      </c>
      <c r="F161" s="47">
        <v>0</v>
      </c>
      <c r="G161" s="47">
        <v>0</v>
      </c>
      <c r="H161" s="47">
        <v>0</v>
      </c>
      <c r="I161" s="47">
        <v>0</v>
      </c>
      <c r="J161" s="47">
        <v>0</v>
      </c>
      <c r="K161" s="47" t="s">
        <v>41</v>
      </c>
      <c r="L161" s="48" t="s">
        <v>18</v>
      </c>
      <c r="M161" s="48"/>
      <c r="N161" s="47"/>
      <c r="O161" s="11" t="s">
        <v>36</v>
      </c>
      <c r="P161" s="11" t="s">
        <v>10</v>
      </c>
      <c r="Q161" s="11" t="s">
        <v>33</v>
      </c>
      <c r="R161" s="11" t="s">
        <v>25</v>
      </c>
      <c r="W161" s="45">
        <v>3</v>
      </c>
      <c r="X161" s="45">
        <v>0</v>
      </c>
      <c r="Y161" s="45">
        <v>1</v>
      </c>
      <c r="Z161" s="45"/>
      <c r="AA161" s="184" t="s">
        <v>52</v>
      </c>
      <c r="AB161" s="11" t="s">
        <v>333</v>
      </c>
      <c r="AC161" s="60">
        <f t="shared" si="16"/>
        <v>1</v>
      </c>
      <c r="AD161" s="60">
        <f t="shared" si="17"/>
        <v>0</v>
      </c>
      <c r="AE161" s="61">
        <f t="shared" si="18"/>
        <v>1</v>
      </c>
      <c r="AF161" s="61">
        <f>INDEX($BB$26:BG$44,MATCH(AE161,$BA$26:$BA$44,-1),MATCH(D161,$BB$25:$BG$25))</f>
        <v>0</v>
      </c>
      <c r="AG161" s="93">
        <f t="shared" si="19"/>
        <v>1</v>
      </c>
      <c r="AH161" s="61">
        <v>1</v>
      </c>
      <c r="AI161" s="61">
        <v>1</v>
      </c>
      <c r="AJ161" s="61">
        <v>1</v>
      </c>
      <c r="AK161" s="61">
        <v>1</v>
      </c>
      <c r="AL161" s="61">
        <v>0.8</v>
      </c>
      <c r="AM161" s="61">
        <v>0.8</v>
      </c>
      <c r="AN161" s="61">
        <f t="shared" si="20"/>
        <v>6000</v>
      </c>
      <c r="AO161" s="62">
        <f t="shared" si="21"/>
        <v>18000</v>
      </c>
      <c r="AP161" s="62">
        <f t="shared" si="22"/>
        <v>0</v>
      </c>
      <c r="AQ161" s="62">
        <f t="shared" si="23"/>
        <v>0</v>
      </c>
      <c r="AR161" s="62"/>
      <c r="AS161" s="99"/>
      <c r="AT161" s="99"/>
      <c r="AU161" s="99"/>
      <c r="AV161" s="99"/>
    </row>
    <row r="162" spans="1:48" ht="15" customHeight="1">
      <c r="A162" s="78" t="s">
        <v>195</v>
      </c>
      <c r="B162" s="78">
        <v>534</v>
      </c>
      <c r="C162" s="78"/>
      <c r="D162" s="79" t="s">
        <v>22</v>
      </c>
      <c r="E162" s="80">
        <v>3</v>
      </c>
      <c r="F162" s="80">
        <v>5</v>
      </c>
      <c r="G162" s="80">
        <v>3</v>
      </c>
      <c r="H162" s="80">
        <v>0</v>
      </c>
      <c r="I162" s="80">
        <v>0</v>
      </c>
      <c r="J162" s="80">
        <v>0</v>
      </c>
      <c r="K162" s="80" t="s">
        <v>41</v>
      </c>
      <c r="L162" s="81">
        <v>0</v>
      </c>
      <c r="M162" s="81"/>
      <c r="N162" s="80"/>
      <c r="O162" s="78" t="s">
        <v>10</v>
      </c>
      <c r="P162" s="78" t="s">
        <v>33</v>
      </c>
      <c r="Q162" s="78" t="s">
        <v>25</v>
      </c>
      <c r="R162" s="78" t="s">
        <v>6</v>
      </c>
      <c r="S162" s="78"/>
      <c r="T162" s="78"/>
      <c r="U162" s="78"/>
      <c r="V162" s="78"/>
      <c r="W162" s="56">
        <v>0</v>
      </c>
      <c r="X162" s="56">
        <v>0</v>
      </c>
      <c r="Y162" s="56">
        <v>2</v>
      </c>
      <c r="Z162" s="56"/>
      <c r="AA162" s="186" t="s">
        <v>10</v>
      </c>
      <c r="AB162" s="78" t="s">
        <v>348</v>
      </c>
      <c r="AC162" s="60">
        <f t="shared" si="16"/>
        <v>-0.5</v>
      </c>
      <c r="AD162" s="60">
        <f t="shared" si="17"/>
        <v>0</v>
      </c>
      <c r="AE162" s="61">
        <f t="shared" si="18"/>
        <v>-0.5</v>
      </c>
      <c r="AF162" s="61">
        <f>INDEX($BB$26:BG$44,MATCH(AE162,$BA$26:$BA$44,-1),MATCH(D162,$BB$25:$BG$25))</f>
        <v>0</v>
      </c>
      <c r="AG162" s="93">
        <f t="shared" si="19"/>
        <v>-0.5</v>
      </c>
      <c r="AH162" s="61">
        <v>1</v>
      </c>
      <c r="AI162" s="61">
        <v>1</v>
      </c>
      <c r="AJ162" s="61">
        <v>1</v>
      </c>
      <c r="AK162" s="61">
        <v>1</v>
      </c>
      <c r="AL162" s="61">
        <v>1</v>
      </c>
      <c r="AM162" s="61">
        <v>0.8</v>
      </c>
      <c r="AN162" s="84">
        <f t="shared" si="20"/>
        <v>44</v>
      </c>
      <c r="AO162" s="85">
        <f t="shared" si="21"/>
        <v>0</v>
      </c>
      <c r="AP162" s="85">
        <f t="shared" si="22"/>
        <v>0</v>
      </c>
      <c r="AQ162" s="85">
        <f t="shared" si="23"/>
        <v>0</v>
      </c>
      <c r="AR162" s="62"/>
      <c r="AS162" s="99"/>
      <c r="AT162" s="99"/>
      <c r="AU162" s="99"/>
      <c r="AV162" s="99"/>
    </row>
    <row r="163" spans="1:48" ht="15" customHeight="1">
      <c r="A163" s="11" t="s">
        <v>102</v>
      </c>
      <c r="B163" s="11">
        <v>1401</v>
      </c>
      <c r="D163" s="49" t="s">
        <v>16</v>
      </c>
      <c r="E163" s="47" t="s">
        <v>23</v>
      </c>
      <c r="F163" s="47">
        <v>0</v>
      </c>
      <c r="G163" s="47">
        <v>0</v>
      </c>
      <c r="H163" s="47">
        <v>0</v>
      </c>
      <c r="I163" s="47">
        <v>5</v>
      </c>
      <c r="J163" s="47">
        <v>5</v>
      </c>
      <c r="K163" s="47" t="s">
        <v>41</v>
      </c>
      <c r="L163" s="48" t="s">
        <v>18</v>
      </c>
      <c r="M163" s="48"/>
      <c r="N163" s="47"/>
      <c r="O163" s="11" t="s">
        <v>33</v>
      </c>
      <c r="P163" s="11" t="s">
        <v>25</v>
      </c>
      <c r="Q163" s="11" t="s">
        <v>34</v>
      </c>
      <c r="W163" s="45">
        <v>6</v>
      </c>
      <c r="X163" s="45">
        <v>0</v>
      </c>
      <c r="Y163" s="45">
        <v>4</v>
      </c>
      <c r="Z163" s="45"/>
      <c r="AA163" s="184" t="s">
        <v>52</v>
      </c>
      <c r="AB163" s="11" t="s">
        <v>333</v>
      </c>
      <c r="AC163" s="60">
        <f t="shared" si="16"/>
        <v>1</v>
      </c>
      <c r="AD163" s="60">
        <f t="shared" si="17"/>
        <v>0</v>
      </c>
      <c r="AE163" s="61">
        <f t="shared" si="18"/>
        <v>1</v>
      </c>
      <c r="AF163" s="61">
        <f>INDEX($BB$26:BG$44,MATCH(AE163,$BA$26:$BA$44,-1),MATCH(D163,$BB$25:$BG$25))</f>
        <v>0.5</v>
      </c>
      <c r="AG163" s="93">
        <f t="shared" si="19"/>
        <v>1.5</v>
      </c>
      <c r="AH163" s="61">
        <v>1</v>
      </c>
      <c r="AI163" s="61">
        <v>1</v>
      </c>
      <c r="AJ163" s="61">
        <v>1</v>
      </c>
      <c r="AK163" s="61">
        <v>1</v>
      </c>
      <c r="AL163" s="61">
        <v>0.8</v>
      </c>
      <c r="AM163" s="61">
        <v>0.8</v>
      </c>
      <c r="AN163" s="61">
        <f t="shared" si="20"/>
        <v>6000</v>
      </c>
      <c r="AO163" s="62">
        <f t="shared" si="21"/>
        <v>36000</v>
      </c>
      <c r="AP163" s="62">
        <f t="shared" si="22"/>
        <v>0</v>
      </c>
      <c r="AQ163" s="62">
        <f t="shared" si="23"/>
        <v>0</v>
      </c>
      <c r="AR163" s="85"/>
      <c r="AS163" s="100"/>
      <c r="AT163" s="100"/>
      <c r="AU163" s="100"/>
      <c r="AV163" s="100"/>
    </row>
    <row r="164" spans="1:48" ht="15" customHeight="1">
      <c r="A164" s="11" t="s">
        <v>95</v>
      </c>
      <c r="B164" s="11">
        <v>1102</v>
      </c>
      <c r="D164" s="49" t="s">
        <v>16</v>
      </c>
      <c r="E164" s="47">
        <v>7</v>
      </c>
      <c r="F164" s="47">
        <v>2</v>
      </c>
      <c r="G164" s="47">
        <v>9</v>
      </c>
      <c r="H164" s="47">
        <v>4</v>
      </c>
      <c r="I164" s="47" t="s">
        <v>15</v>
      </c>
      <c r="J164" s="47" t="s">
        <v>15</v>
      </c>
      <c r="K164" s="47" t="s">
        <v>41</v>
      </c>
      <c r="L164" s="48">
        <v>9</v>
      </c>
      <c r="M164" s="48"/>
      <c r="N164" s="47" t="s">
        <v>23</v>
      </c>
      <c r="O164" s="11" t="s">
        <v>25</v>
      </c>
      <c r="S164" s="59"/>
      <c r="T164" s="59"/>
      <c r="W164" s="45">
        <v>5</v>
      </c>
      <c r="X164" s="45">
        <v>0</v>
      </c>
      <c r="Y164" s="45">
        <v>2</v>
      </c>
      <c r="Z164" s="45"/>
      <c r="AA164" s="184" t="s">
        <v>52</v>
      </c>
      <c r="AB164" s="11" t="s">
        <v>333</v>
      </c>
      <c r="AC164" s="60">
        <f t="shared" si="16"/>
        <v>1</v>
      </c>
      <c r="AD164" s="60">
        <f t="shared" si="17"/>
        <v>2</v>
      </c>
      <c r="AE164" s="61">
        <f t="shared" si="18"/>
        <v>3</v>
      </c>
      <c r="AF164" s="61">
        <f>INDEX($BB$26:BG$44,MATCH(AE164,$BA$26:$BA$44,-1),MATCH(D164,$BB$25:$BG$25))</f>
        <v>0</v>
      </c>
      <c r="AG164" s="93">
        <f t="shared" si="19"/>
        <v>3</v>
      </c>
      <c r="AH164" s="61">
        <v>1</v>
      </c>
      <c r="AI164" s="61">
        <v>1</v>
      </c>
      <c r="AJ164" s="61">
        <v>1</v>
      </c>
      <c r="AK164" s="61">
        <v>1</v>
      </c>
      <c r="AL164" s="61">
        <v>1</v>
      </c>
      <c r="AM164" s="61">
        <v>0.8</v>
      </c>
      <c r="AN164" s="61">
        <f t="shared" si="20"/>
        <v>2928</v>
      </c>
      <c r="AO164" s="62">
        <f t="shared" si="21"/>
        <v>146400000</v>
      </c>
      <c r="AP164" s="62">
        <f t="shared" si="22"/>
        <v>0</v>
      </c>
      <c r="AQ164" s="62">
        <f t="shared" si="23"/>
        <v>0</v>
      </c>
      <c r="AR164" s="62"/>
      <c r="AS164" s="99"/>
      <c r="AT164" s="99"/>
      <c r="AU164" s="99"/>
      <c r="AV164" s="99"/>
    </row>
    <row r="165" spans="1:48" ht="15" customHeight="1">
      <c r="A165" s="11" t="s">
        <v>337</v>
      </c>
      <c r="B165" s="11">
        <v>3036</v>
      </c>
      <c r="D165" s="49" t="s">
        <v>22</v>
      </c>
      <c r="E165" s="47">
        <v>7</v>
      </c>
      <c r="F165" s="47">
        <v>7</v>
      </c>
      <c r="G165" s="47">
        <v>9</v>
      </c>
      <c r="H165" s="47">
        <v>0</v>
      </c>
      <c r="I165" s="47">
        <v>0</v>
      </c>
      <c r="J165" s="47">
        <v>0</v>
      </c>
      <c r="K165" s="47" t="s">
        <v>41</v>
      </c>
      <c r="L165" s="48">
        <v>0</v>
      </c>
      <c r="M165" s="48"/>
      <c r="N165" s="47"/>
      <c r="O165" s="11" t="s">
        <v>10</v>
      </c>
      <c r="P165" s="11" t="s">
        <v>33</v>
      </c>
      <c r="Q165" s="11" t="s">
        <v>25</v>
      </c>
      <c r="W165" s="45">
        <v>0</v>
      </c>
      <c r="X165" s="45">
        <v>2</v>
      </c>
      <c r="Y165" s="45">
        <v>3</v>
      </c>
      <c r="Z165" s="45"/>
      <c r="AA165" s="184" t="s">
        <v>10</v>
      </c>
      <c r="AB165" s="11" t="s">
        <v>351</v>
      </c>
      <c r="AC165" s="60">
        <f t="shared" si="16"/>
        <v>-0.5</v>
      </c>
      <c r="AD165" s="60">
        <f t="shared" si="17"/>
        <v>0</v>
      </c>
      <c r="AE165" s="61">
        <f t="shared" si="18"/>
        <v>-0.5</v>
      </c>
      <c r="AF165" s="61">
        <f>INDEX($BB$26:BG$44,MATCH(AE165,$BA$26:$BA$44,-1),MATCH(D165,$BB$25:$BG$25))</f>
        <v>0</v>
      </c>
      <c r="AG165" s="93">
        <f t="shared" si="19"/>
        <v>-0.5</v>
      </c>
      <c r="AH165" s="61">
        <v>1</v>
      </c>
      <c r="AI165" s="61">
        <v>1</v>
      </c>
      <c r="AJ165" s="61">
        <v>1</v>
      </c>
      <c r="AK165" s="61">
        <v>1</v>
      </c>
      <c r="AL165" s="61">
        <v>1</v>
      </c>
      <c r="AM165" s="61">
        <v>0.8</v>
      </c>
      <c r="AN165" s="61">
        <f t="shared" si="20"/>
        <v>44</v>
      </c>
      <c r="AO165" s="62">
        <f t="shared" si="21"/>
        <v>0</v>
      </c>
      <c r="AP165" s="62">
        <f t="shared" si="22"/>
        <v>0</v>
      </c>
      <c r="AQ165" s="62">
        <f t="shared" si="23"/>
        <v>0</v>
      </c>
      <c r="AR165" s="69"/>
      <c r="AS165" s="99"/>
      <c r="AT165" s="99"/>
      <c r="AU165" s="99"/>
      <c r="AV165" s="99"/>
    </row>
    <row r="166" spans="1:48" ht="15" customHeight="1">
      <c r="A166" s="11" t="s">
        <v>226</v>
      </c>
      <c r="B166" s="11">
        <v>1218</v>
      </c>
      <c r="D166" s="49" t="s">
        <v>16</v>
      </c>
      <c r="E166" s="47">
        <v>5</v>
      </c>
      <c r="F166" s="47">
        <v>7</v>
      </c>
      <c r="G166" s="47">
        <v>3</v>
      </c>
      <c r="H166" s="47">
        <v>3</v>
      </c>
      <c r="I166" s="47">
        <v>4</v>
      </c>
      <c r="J166" s="47">
        <v>5</v>
      </c>
      <c r="K166" s="47" t="s">
        <v>41</v>
      </c>
      <c r="L166" s="48">
        <v>4</v>
      </c>
      <c r="M166" s="48"/>
      <c r="N166" s="47"/>
      <c r="O166" s="11" t="s">
        <v>33</v>
      </c>
      <c r="P166" s="11" t="s">
        <v>25</v>
      </c>
      <c r="W166" s="45">
        <v>4</v>
      </c>
      <c r="X166" s="45">
        <v>0</v>
      </c>
      <c r="Y166" s="45">
        <v>3</v>
      </c>
      <c r="Z166" s="45"/>
      <c r="AA166" s="184" t="s">
        <v>54</v>
      </c>
      <c r="AB166" s="11" t="s">
        <v>341</v>
      </c>
      <c r="AC166" s="60">
        <f t="shared" si="16"/>
        <v>0</v>
      </c>
      <c r="AD166" s="60">
        <f t="shared" si="17"/>
        <v>1.5</v>
      </c>
      <c r="AE166" s="61">
        <f t="shared" si="18"/>
        <v>1.5</v>
      </c>
      <c r="AF166" s="61">
        <f>INDEX($BB$26:BG$44,MATCH(AE166,$BA$26:$BA$44,-1),MATCH(D166,$BB$25:$BG$25))</f>
        <v>0.5</v>
      </c>
      <c r="AG166" s="93">
        <f t="shared" si="19"/>
        <v>2</v>
      </c>
      <c r="AH166" s="61">
        <v>1</v>
      </c>
      <c r="AI166" s="61">
        <v>1</v>
      </c>
      <c r="AJ166" s="61">
        <v>1</v>
      </c>
      <c r="AK166" s="61">
        <v>1</v>
      </c>
      <c r="AL166" s="61">
        <v>1</v>
      </c>
      <c r="AM166" s="61">
        <v>0.8</v>
      </c>
      <c r="AN166" s="61">
        <f t="shared" si="20"/>
        <v>280</v>
      </c>
      <c r="AO166" s="62">
        <f t="shared" si="21"/>
        <v>1120000</v>
      </c>
      <c r="AP166" s="62">
        <f t="shared" si="22"/>
        <v>0</v>
      </c>
      <c r="AQ166" s="62">
        <f t="shared" si="23"/>
        <v>0</v>
      </c>
      <c r="AR166" s="69"/>
      <c r="AS166" s="99"/>
      <c r="AT166" s="99"/>
      <c r="AU166" s="99"/>
      <c r="AV166" s="99"/>
    </row>
    <row r="167" spans="1:48">
      <c r="A167" s="11" t="s">
        <v>231</v>
      </c>
      <c r="B167" s="11">
        <v>1320</v>
      </c>
      <c r="D167" s="49" t="s">
        <v>17</v>
      </c>
      <c r="E167" s="47">
        <v>7</v>
      </c>
      <c r="F167" s="47" t="s">
        <v>15</v>
      </c>
      <c r="G167" s="47">
        <v>7</v>
      </c>
      <c r="H167" s="47">
        <v>0</v>
      </c>
      <c r="I167" s="47">
        <v>0</v>
      </c>
      <c r="J167" s="47">
        <v>0</v>
      </c>
      <c r="K167" s="47" t="s">
        <v>41</v>
      </c>
      <c r="L167" s="48">
        <v>2</v>
      </c>
      <c r="M167" s="48"/>
      <c r="N167" s="47"/>
      <c r="O167" s="11" t="s">
        <v>10</v>
      </c>
      <c r="P167" s="11" t="s">
        <v>21</v>
      </c>
      <c r="Q167" s="11" t="s">
        <v>33</v>
      </c>
      <c r="R167" s="11" t="s">
        <v>25</v>
      </c>
      <c r="W167" s="45">
        <v>3</v>
      </c>
      <c r="X167" s="45">
        <v>0</v>
      </c>
      <c r="Y167" s="45">
        <v>3</v>
      </c>
      <c r="Z167" s="45"/>
      <c r="AA167" s="184" t="s">
        <v>54</v>
      </c>
      <c r="AB167" s="11" t="s">
        <v>341</v>
      </c>
      <c r="AC167" s="60">
        <f t="shared" si="16"/>
        <v>-0.5</v>
      </c>
      <c r="AD167" s="60">
        <f t="shared" si="17"/>
        <v>0</v>
      </c>
      <c r="AE167" s="61">
        <f t="shared" si="18"/>
        <v>-0.5</v>
      </c>
      <c r="AF167" s="61">
        <f>INDEX($BB$26:BG$44,MATCH(AE167,$BA$26:$BA$44,-1),MATCH(D167,$BB$25:$BG$25))</f>
        <v>0.5</v>
      </c>
      <c r="AG167" s="93">
        <f t="shared" si="19"/>
        <v>0</v>
      </c>
      <c r="AH167" s="61">
        <v>1</v>
      </c>
      <c r="AI167" s="61">
        <v>1</v>
      </c>
      <c r="AJ167" s="61">
        <v>1</v>
      </c>
      <c r="AK167" s="61">
        <v>1</v>
      </c>
      <c r="AL167" s="61">
        <v>0.8</v>
      </c>
      <c r="AM167" s="61">
        <v>0.8</v>
      </c>
      <c r="AN167" s="61">
        <f t="shared" si="20"/>
        <v>86.4</v>
      </c>
      <c r="AO167" s="62">
        <f t="shared" si="21"/>
        <v>259.20000000000005</v>
      </c>
      <c r="AP167" s="62">
        <f t="shared" si="22"/>
        <v>0</v>
      </c>
      <c r="AQ167" s="62">
        <f t="shared" si="23"/>
        <v>0</v>
      </c>
      <c r="AR167" s="69"/>
      <c r="AS167" s="100"/>
      <c r="AT167" s="100"/>
      <c r="AU167" s="100"/>
      <c r="AV167" s="100"/>
    </row>
    <row r="168" spans="1:48" ht="15" customHeight="1">
      <c r="A168" s="11" t="s">
        <v>257</v>
      </c>
      <c r="B168" s="11">
        <v>1840</v>
      </c>
      <c r="D168" s="49" t="s">
        <v>22</v>
      </c>
      <c r="E168" s="47">
        <v>5</v>
      </c>
      <c r="F168" s="47">
        <v>2</v>
      </c>
      <c r="G168" s="47">
        <v>5</v>
      </c>
      <c r="H168" s="47">
        <v>0</v>
      </c>
      <c r="I168" s="47">
        <v>0</v>
      </c>
      <c r="J168" s="47">
        <v>0</v>
      </c>
      <c r="K168" s="47" t="s">
        <v>41</v>
      </c>
      <c r="L168" s="48">
        <v>0</v>
      </c>
      <c r="M168" s="48"/>
      <c r="N168" s="47"/>
      <c r="O168" s="11" t="s">
        <v>10</v>
      </c>
      <c r="P168" s="11" t="s">
        <v>33</v>
      </c>
      <c r="Q168" s="11" t="s">
        <v>25</v>
      </c>
      <c r="W168" s="45">
        <v>0</v>
      </c>
      <c r="X168" s="45">
        <v>0</v>
      </c>
      <c r="Y168" s="45">
        <v>3</v>
      </c>
      <c r="Z168" s="45"/>
      <c r="AA168" s="184" t="s">
        <v>10</v>
      </c>
      <c r="AB168" s="11" t="s">
        <v>350</v>
      </c>
      <c r="AC168" s="60">
        <f t="shared" si="16"/>
        <v>-0.5</v>
      </c>
      <c r="AD168" s="60">
        <f t="shared" si="17"/>
        <v>0</v>
      </c>
      <c r="AE168" s="61">
        <f t="shared" si="18"/>
        <v>-0.5</v>
      </c>
      <c r="AF168" s="61">
        <f>INDEX($BB$26:BG$44,MATCH(AE168,$BA$26:$BA$44,-1),MATCH(D168,$BB$25:$BG$25))</f>
        <v>0</v>
      </c>
      <c r="AG168" s="93">
        <f t="shared" si="19"/>
        <v>-0.5</v>
      </c>
      <c r="AH168" s="61">
        <v>1</v>
      </c>
      <c r="AI168" s="61">
        <v>1</v>
      </c>
      <c r="AJ168" s="61">
        <v>1</v>
      </c>
      <c r="AK168" s="61">
        <v>1</v>
      </c>
      <c r="AL168" s="61">
        <v>1</v>
      </c>
      <c r="AM168" s="61">
        <v>0.8</v>
      </c>
      <c r="AN168" s="61">
        <f t="shared" si="20"/>
        <v>44</v>
      </c>
      <c r="AO168" s="62">
        <f t="shared" si="21"/>
        <v>0</v>
      </c>
      <c r="AP168" s="62">
        <f t="shared" si="22"/>
        <v>0</v>
      </c>
      <c r="AQ168" s="62">
        <f t="shared" si="23"/>
        <v>0</v>
      </c>
      <c r="AR168" s="62"/>
    </row>
    <row r="169" spans="1:48" ht="15" customHeight="1">
      <c r="A169" s="11" t="s">
        <v>265</v>
      </c>
      <c r="B169" s="11">
        <v>1939</v>
      </c>
      <c r="D169" s="49" t="s">
        <v>18</v>
      </c>
      <c r="E169" s="47">
        <v>2</v>
      </c>
      <c r="F169" s="47">
        <v>0</v>
      </c>
      <c r="G169" s="47">
        <v>0</v>
      </c>
      <c r="H169" s="47">
        <v>0</v>
      </c>
      <c r="I169" s="47">
        <v>0</v>
      </c>
      <c r="J169" s="47">
        <v>1</v>
      </c>
      <c r="K169" s="47" t="s">
        <v>41</v>
      </c>
      <c r="L169" s="48" t="s">
        <v>15</v>
      </c>
      <c r="M169" s="48"/>
      <c r="N169" s="47"/>
      <c r="O169" s="11" t="s">
        <v>33</v>
      </c>
      <c r="P169" s="11" t="s">
        <v>25</v>
      </c>
      <c r="Q169" s="11" t="s">
        <v>34</v>
      </c>
      <c r="W169" s="45">
        <v>8</v>
      </c>
      <c r="X169" s="45">
        <v>0</v>
      </c>
      <c r="Y169" s="45">
        <v>1</v>
      </c>
      <c r="Z169" s="45"/>
      <c r="AA169" s="184" t="s">
        <v>243</v>
      </c>
      <c r="AB169" s="11" t="s">
        <v>350</v>
      </c>
      <c r="AC169" s="60">
        <f t="shared" si="16"/>
        <v>1</v>
      </c>
      <c r="AD169" s="60">
        <f t="shared" si="17"/>
        <v>0</v>
      </c>
      <c r="AE169" s="61">
        <f t="shared" si="18"/>
        <v>1</v>
      </c>
      <c r="AF169" s="61">
        <f>INDEX($BB$26:BG$44,MATCH(AE169,$BA$26:$BA$44,-1),MATCH(D169,$BB$25:$BG$25))</f>
        <v>1</v>
      </c>
      <c r="AG169" s="93">
        <f t="shared" si="19"/>
        <v>2</v>
      </c>
      <c r="AH169" s="61">
        <v>1</v>
      </c>
      <c r="AI169" s="61">
        <v>1</v>
      </c>
      <c r="AJ169" s="61">
        <v>1</v>
      </c>
      <c r="AK169" s="61">
        <v>1</v>
      </c>
      <c r="AL169" s="61">
        <v>0.8</v>
      </c>
      <c r="AM169" s="61">
        <v>0.8</v>
      </c>
      <c r="AN169" s="61">
        <f t="shared" si="20"/>
        <v>3750.4</v>
      </c>
      <c r="AO169" s="62">
        <f t="shared" si="21"/>
        <v>30003.200000000001</v>
      </c>
      <c r="AP169" s="62">
        <f t="shared" si="22"/>
        <v>0</v>
      </c>
      <c r="AQ169" s="62">
        <f t="shared" si="23"/>
        <v>0</v>
      </c>
      <c r="AR169" s="69"/>
      <c r="AS169" s="100"/>
      <c r="AT169" s="100"/>
      <c r="AU169" s="100"/>
      <c r="AV169" s="100"/>
    </row>
    <row r="170" spans="1:48" ht="15" customHeight="1">
      <c r="A170" s="11" t="s">
        <v>181</v>
      </c>
      <c r="B170" s="11">
        <v>118</v>
      </c>
      <c r="D170" s="49" t="s">
        <v>22</v>
      </c>
      <c r="E170" s="47">
        <v>2</v>
      </c>
      <c r="F170" s="47">
        <v>3</v>
      </c>
      <c r="G170" s="47">
        <v>0</v>
      </c>
      <c r="H170" s="47">
        <v>0</v>
      </c>
      <c r="I170" s="47">
        <v>0</v>
      </c>
      <c r="J170" s="47">
        <v>0</v>
      </c>
      <c r="K170" s="47" t="s">
        <v>41</v>
      </c>
      <c r="L170" s="48">
        <v>0</v>
      </c>
      <c r="M170" s="48"/>
      <c r="N170" s="47"/>
      <c r="O170" s="11" t="s">
        <v>10</v>
      </c>
      <c r="P170" s="11" t="s">
        <v>35</v>
      </c>
      <c r="Q170" s="11" t="s">
        <v>33</v>
      </c>
      <c r="R170" s="11" t="s">
        <v>25</v>
      </c>
      <c r="S170" s="11" t="s">
        <v>6</v>
      </c>
      <c r="W170" s="45">
        <v>0</v>
      </c>
      <c r="X170" s="45">
        <v>0</v>
      </c>
      <c r="Y170" s="45">
        <v>2</v>
      </c>
      <c r="Z170" s="45"/>
      <c r="AA170" s="184" t="s">
        <v>10</v>
      </c>
      <c r="AB170" s="11" t="s">
        <v>340</v>
      </c>
      <c r="AC170" s="60">
        <f t="shared" si="16"/>
        <v>-0.5</v>
      </c>
      <c r="AD170" s="60">
        <f t="shared" si="17"/>
        <v>0</v>
      </c>
      <c r="AE170" s="61">
        <f t="shared" si="18"/>
        <v>-0.5</v>
      </c>
      <c r="AF170" s="61">
        <f>INDEX($BB$26:BG$44,MATCH(AE170,$BA$26:$BA$44,-1),MATCH(D170,$BB$25:$BG$25))</f>
        <v>0</v>
      </c>
      <c r="AG170" s="93">
        <f t="shared" si="19"/>
        <v>-0.5</v>
      </c>
      <c r="AH170" s="61">
        <v>1</v>
      </c>
      <c r="AI170" s="61">
        <v>1</v>
      </c>
      <c r="AJ170" s="61">
        <v>1</v>
      </c>
      <c r="AK170" s="61">
        <v>0.8</v>
      </c>
      <c r="AL170" s="61">
        <v>0.8</v>
      </c>
      <c r="AM170" s="61">
        <v>0.8</v>
      </c>
      <c r="AN170" s="61">
        <f t="shared" si="20"/>
        <v>28.160000000000004</v>
      </c>
      <c r="AO170" s="62">
        <f t="shared" si="21"/>
        <v>0</v>
      </c>
      <c r="AP170" s="62">
        <f t="shared" si="22"/>
        <v>0</v>
      </c>
      <c r="AQ170" s="62">
        <f t="shared" si="23"/>
        <v>0</v>
      </c>
      <c r="AR170" s="62"/>
      <c r="AS170" s="99"/>
      <c r="AT170" s="99"/>
      <c r="AU170" s="99"/>
      <c r="AV170" s="99"/>
    </row>
    <row r="171" spans="1:48" ht="15" customHeight="1">
      <c r="A171" s="78" t="s">
        <v>128</v>
      </c>
      <c r="B171" s="78">
        <v>2010</v>
      </c>
      <c r="C171" s="78"/>
      <c r="D171" s="79" t="s">
        <v>18</v>
      </c>
      <c r="E171" s="80">
        <v>5</v>
      </c>
      <c r="F171" s="80">
        <v>5</v>
      </c>
      <c r="G171" s="80">
        <v>4</v>
      </c>
      <c r="H171" s="80">
        <v>4</v>
      </c>
      <c r="I171" s="80">
        <v>3</v>
      </c>
      <c r="J171" s="80">
        <v>4</v>
      </c>
      <c r="K171" s="80" t="s">
        <v>41</v>
      </c>
      <c r="L171" s="81">
        <v>9</v>
      </c>
      <c r="M171" s="81"/>
      <c r="N171" s="80"/>
      <c r="O171" s="78" t="s">
        <v>25</v>
      </c>
      <c r="P171" s="78"/>
      <c r="Q171" s="78"/>
      <c r="R171" s="78"/>
      <c r="S171" s="83"/>
      <c r="T171" s="83"/>
      <c r="U171" s="78"/>
      <c r="V171" s="78"/>
      <c r="W171" s="56">
        <v>3</v>
      </c>
      <c r="X171" s="56">
        <v>0</v>
      </c>
      <c r="Y171" s="56">
        <v>2</v>
      </c>
      <c r="Z171" s="56"/>
      <c r="AA171" s="186" t="s">
        <v>53</v>
      </c>
      <c r="AB171" s="78" t="s">
        <v>334</v>
      </c>
      <c r="AC171" s="60">
        <f t="shared" si="16"/>
        <v>1</v>
      </c>
      <c r="AD171" s="60">
        <f t="shared" si="17"/>
        <v>2</v>
      </c>
      <c r="AE171" s="61">
        <f t="shared" si="18"/>
        <v>3</v>
      </c>
      <c r="AF171" s="61">
        <f>INDEX($BB$26:BG$44,MATCH(AE171,$BA$26:$BA$44,-1),MATCH(D171,$BB$25:$BG$25))</f>
        <v>0.5</v>
      </c>
      <c r="AG171" s="93">
        <f t="shared" si="19"/>
        <v>3.5</v>
      </c>
      <c r="AH171" s="61">
        <v>1</v>
      </c>
      <c r="AI171" s="61">
        <v>1</v>
      </c>
      <c r="AJ171" s="61">
        <v>1</v>
      </c>
      <c r="AK171" s="61">
        <v>1</v>
      </c>
      <c r="AL171" s="61">
        <v>1</v>
      </c>
      <c r="AM171" s="61">
        <v>0.8</v>
      </c>
      <c r="AN171" s="84">
        <f t="shared" si="20"/>
        <v>2928</v>
      </c>
      <c r="AO171" s="85">
        <f t="shared" si="21"/>
        <v>87840000</v>
      </c>
      <c r="AP171" s="85">
        <f t="shared" si="22"/>
        <v>0</v>
      </c>
      <c r="AQ171" s="85">
        <f t="shared" si="23"/>
        <v>0</v>
      </c>
      <c r="AR171" s="62"/>
      <c r="AS171" s="100"/>
      <c r="AT171" s="100"/>
      <c r="AU171" s="100"/>
      <c r="AV171" s="100"/>
    </row>
    <row r="172" spans="1:48" ht="15" customHeight="1">
      <c r="A172" s="11" t="s">
        <v>261</v>
      </c>
      <c r="B172" s="11">
        <v>1926</v>
      </c>
      <c r="D172" s="49" t="s">
        <v>17</v>
      </c>
      <c r="E172" s="47">
        <v>7</v>
      </c>
      <c r="F172" s="47">
        <v>7</v>
      </c>
      <c r="G172" s="47">
        <v>9</v>
      </c>
      <c r="H172" s="47">
        <v>3</v>
      </c>
      <c r="I172" s="47">
        <v>1</v>
      </c>
      <c r="J172" s="47">
        <v>0</v>
      </c>
      <c r="K172" s="47" t="s">
        <v>41</v>
      </c>
      <c r="L172" s="48">
        <v>7</v>
      </c>
      <c r="M172" s="48"/>
      <c r="N172" s="47"/>
      <c r="O172" s="11" t="s">
        <v>33</v>
      </c>
      <c r="P172" s="11" t="s">
        <v>25</v>
      </c>
      <c r="W172" s="45">
        <v>1</v>
      </c>
      <c r="X172" s="45">
        <v>0</v>
      </c>
      <c r="Y172" s="45">
        <v>3</v>
      </c>
      <c r="Z172" s="45"/>
      <c r="AA172" s="184" t="s">
        <v>27</v>
      </c>
      <c r="AB172" s="11" t="s">
        <v>346</v>
      </c>
      <c r="AC172" s="60">
        <f t="shared" si="16"/>
        <v>0.5</v>
      </c>
      <c r="AD172" s="60">
        <f t="shared" si="17"/>
        <v>1.5</v>
      </c>
      <c r="AE172" s="61">
        <f t="shared" si="18"/>
        <v>2</v>
      </c>
      <c r="AF172" s="61">
        <f>INDEX($BB$26:BG$44,MATCH(AE172,$BA$26:$BA$44,-1),MATCH(D172,$BB$25:$BG$25))</f>
        <v>0</v>
      </c>
      <c r="AG172" s="93">
        <f t="shared" si="19"/>
        <v>2</v>
      </c>
      <c r="AH172" s="61">
        <v>1</v>
      </c>
      <c r="AI172" s="61">
        <v>1</v>
      </c>
      <c r="AJ172" s="61">
        <v>1</v>
      </c>
      <c r="AK172" s="61">
        <v>1</v>
      </c>
      <c r="AL172" s="61">
        <v>1</v>
      </c>
      <c r="AM172" s="61">
        <v>0.8</v>
      </c>
      <c r="AN172" s="61">
        <f t="shared" si="20"/>
        <v>1144</v>
      </c>
      <c r="AO172" s="62">
        <f t="shared" si="21"/>
        <v>1144000</v>
      </c>
      <c r="AP172" s="62">
        <f t="shared" si="22"/>
        <v>0</v>
      </c>
      <c r="AQ172" s="62">
        <f t="shared" si="23"/>
        <v>0</v>
      </c>
      <c r="AR172" s="62"/>
      <c r="AS172" s="99"/>
      <c r="AT172" s="99"/>
      <c r="AU172" s="99"/>
      <c r="AV172" s="99"/>
    </row>
    <row r="173" spans="1:48" ht="15" customHeight="1">
      <c r="A173" s="11" t="s">
        <v>336</v>
      </c>
      <c r="B173" s="11">
        <v>1424</v>
      </c>
      <c r="D173" s="49" t="s">
        <v>16</v>
      </c>
      <c r="E173" s="47">
        <v>8</v>
      </c>
      <c r="F173" s="47" t="s">
        <v>15</v>
      </c>
      <c r="G173" s="47">
        <v>2</v>
      </c>
      <c r="H173" s="47">
        <v>1</v>
      </c>
      <c r="I173" s="47">
        <v>0</v>
      </c>
      <c r="J173" s="47">
        <v>0</v>
      </c>
      <c r="K173" s="47" t="s">
        <v>41</v>
      </c>
      <c r="L173" s="48" t="s">
        <v>18</v>
      </c>
      <c r="M173" s="48"/>
      <c r="N173" s="47"/>
      <c r="O173" s="11" t="s">
        <v>21</v>
      </c>
      <c r="P173" s="11" t="s">
        <v>33</v>
      </c>
      <c r="Q173" s="11" t="s">
        <v>25</v>
      </c>
      <c r="W173" s="45">
        <v>2</v>
      </c>
      <c r="X173" s="45">
        <v>2</v>
      </c>
      <c r="Y173" s="45">
        <v>4</v>
      </c>
      <c r="Z173" s="45"/>
      <c r="AA173" s="184" t="s">
        <v>27</v>
      </c>
      <c r="AB173" s="11" t="s">
        <v>345</v>
      </c>
      <c r="AC173" s="60">
        <f t="shared" si="16"/>
        <v>1</v>
      </c>
      <c r="AD173" s="60">
        <f t="shared" si="17"/>
        <v>0.5</v>
      </c>
      <c r="AE173" s="61">
        <f t="shared" si="18"/>
        <v>1.5</v>
      </c>
      <c r="AF173" s="61">
        <f>INDEX($BB$26:BG$44,MATCH(AE173,$BA$26:$BA$44,-1),MATCH(D173,$BB$25:$BG$25))</f>
        <v>0.5</v>
      </c>
      <c r="AG173" s="93">
        <f t="shared" si="19"/>
        <v>2</v>
      </c>
      <c r="AH173" s="61">
        <v>1</v>
      </c>
      <c r="AI173" s="61">
        <v>1</v>
      </c>
      <c r="AJ173" s="61">
        <v>1</v>
      </c>
      <c r="AK173" s="61">
        <v>1</v>
      </c>
      <c r="AL173" s="61">
        <v>0.8</v>
      </c>
      <c r="AM173" s="61">
        <v>0.8</v>
      </c>
      <c r="AN173" s="61">
        <f t="shared" si="20"/>
        <v>6000</v>
      </c>
      <c r="AO173" s="62">
        <f t="shared" si="21"/>
        <v>120000</v>
      </c>
      <c r="AP173" s="62">
        <f t="shared" si="22"/>
        <v>0</v>
      </c>
      <c r="AQ173" s="62">
        <f t="shared" si="23"/>
        <v>0</v>
      </c>
      <c r="AR173" s="85"/>
      <c r="AS173" s="99"/>
      <c r="AT173" s="99"/>
      <c r="AU173" s="99"/>
      <c r="AV173" s="99"/>
    </row>
    <row r="174" spans="1:48">
      <c r="A174" s="11" t="s">
        <v>311</v>
      </c>
      <c r="B174" s="11">
        <v>2925</v>
      </c>
      <c r="D174" s="49" t="s">
        <v>22</v>
      </c>
      <c r="E174" s="47">
        <v>8</v>
      </c>
      <c r="F174" s="47" t="s">
        <v>14</v>
      </c>
      <c r="G174" s="47">
        <v>3</v>
      </c>
      <c r="H174" s="47">
        <v>0</v>
      </c>
      <c r="I174" s="47">
        <v>0</v>
      </c>
      <c r="J174" s="47">
        <v>0</v>
      </c>
      <c r="K174" s="47" t="s">
        <v>41</v>
      </c>
      <c r="L174" s="48">
        <v>0</v>
      </c>
      <c r="M174" s="48"/>
      <c r="N174" s="47"/>
      <c r="O174" s="11" t="s">
        <v>10</v>
      </c>
      <c r="P174" s="11" t="s">
        <v>21</v>
      </c>
      <c r="Q174" s="11" t="s">
        <v>33</v>
      </c>
      <c r="R174" s="11" t="s">
        <v>25</v>
      </c>
      <c r="W174" s="45">
        <v>0</v>
      </c>
      <c r="X174" s="45">
        <v>0</v>
      </c>
      <c r="Y174" s="45">
        <v>3</v>
      </c>
      <c r="Z174" s="45"/>
      <c r="AA174" s="184" t="s">
        <v>10</v>
      </c>
      <c r="AB174" s="11" t="s">
        <v>347</v>
      </c>
      <c r="AC174" s="60">
        <f t="shared" si="16"/>
        <v>-0.5</v>
      </c>
      <c r="AD174" s="60">
        <f t="shared" si="17"/>
        <v>0</v>
      </c>
      <c r="AE174" s="61">
        <f t="shared" si="18"/>
        <v>-0.5</v>
      </c>
      <c r="AF174" s="61">
        <f>INDEX($BB$26:BG$44,MATCH(AE174,$BA$26:$BA$44,-1),MATCH(D174,$BB$25:$BG$25))</f>
        <v>0</v>
      </c>
      <c r="AG174" s="93">
        <f t="shared" si="19"/>
        <v>-0.5</v>
      </c>
      <c r="AH174" s="61">
        <v>1</v>
      </c>
      <c r="AI174" s="61">
        <v>1</v>
      </c>
      <c r="AJ174" s="61">
        <v>1</v>
      </c>
      <c r="AK174" s="61">
        <v>1</v>
      </c>
      <c r="AL174" s="61">
        <v>0.8</v>
      </c>
      <c r="AM174" s="61">
        <v>0.8</v>
      </c>
      <c r="AN174" s="61">
        <f t="shared" si="20"/>
        <v>35.200000000000003</v>
      </c>
      <c r="AO174" s="62">
        <f t="shared" si="21"/>
        <v>0</v>
      </c>
      <c r="AP174" s="62">
        <f t="shared" si="22"/>
        <v>0</v>
      </c>
      <c r="AQ174" s="62">
        <f t="shared" si="23"/>
        <v>0</v>
      </c>
      <c r="AR174" s="62"/>
      <c r="AS174" s="99"/>
      <c r="AT174" s="99"/>
      <c r="AU174" s="99"/>
      <c r="AV174" s="99"/>
    </row>
    <row r="175" spans="1:48" ht="15" customHeight="1">
      <c r="A175" s="11" t="s">
        <v>338</v>
      </c>
      <c r="B175" s="11">
        <v>3038</v>
      </c>
      <c r="D175" s="49" t="s">
        <v>22</v>
      </c>
      <c r="E175" s="47">
        <v>3</v>
      </c>
      <c r="F175" s="47">
        <v>3</v>
      </c>
      <c r="G175" s="47">
        <v>1</v>
      </c>
      <c r="H175" s="47">
        <v>0</v>
      </c>
      <c r="I175" s="47">
        <v>0</v>
      </c>
      <c r="J175" s="47">
        <v>0</v>
      </c>
      <c r="K175" s="47" t="s">
        <v>41</v>
      </c>
      <c r="L175" s="48">
        <v>0</v>
      </c>
      <c r="M175" s="48"/>
      <c r="N175" s="47"/>
      <c r="O175" s="11" t="s">
        <v>10</v>
      </c>
      <c r="P175" s="11" t="s">
        <v>33</v>
      </c>
      <c r="Q175" s="11" t="s">
        <v>25</v>
      </c>
      <c r="R175" s="11" t="s">
        <v>6</v>
      </c>
      <c r="W175" s="45">
        <v>0</v>
      </c>
      <c r="X175" s="45">
        <v>2</v>
      </c>
      <c r="Y175" s="45">
        <v>3</v>
      </c>
      <c r="Z175" s="45"/>
      <c r="AA175" s="184" t="s">
        <v>10</v>
      </c>
      <c r="AB175" s="11" t="s">
        <v>351</v>
      </c>
      <c r="AC175" s="60">
        <f t="shared" si="16"/>
        <v>-0.5</v>
      </c>
      <c r="AD175" s="60">
        <f t="shared" si="17"/>
        <v>0</v>
      </c>
      <c r="AE175" s="61">
        <f t="shared" si="18"/>
        <v>-0.5</v>
      </c>
      <c r="AF175" s="61">
        <f>INDEX($BB$26:BG$44,MATCH(AE175,$BA$26:$BA$44,-1),MATCH(D175,$BB$25:$BG$25))</f>
        <v>0</v>
      </c>
      <c r="AG175" s="93">
        <f t="shared" si="19"/>
        <v>-0.5</v>
      </c>
      <c r="AH175" s="61">
        <v>1</v>
      </c>
      <c r="AI175" s="61">
        <v>1</v>
      </c>
      <c r="AJ175" s="61">
        <v>1</v>
      </c>
      <c r="AK175" s="61">
        <v>1</v>
      </c>
      <c r="AL175" s="61">
        <v>1</v>
      </c>
      <c r="AM175" s="61">
        <v>0.8</v>
      </c>
      <c r="AN175" s="61">
        <f t="shared" si="20"/>
        <v>44</v>
      </c>
      <c r="AO175" s="62">
        <f t="shared" si="21"/>
        <v>0</v>
      </c>
      <c r="AP175" s="62">
        <f t="shared" si="22"/>
        <v>0</v>
      </c>
      <c r="AQ175" s="62">
        <f t="shared" si="23"/>
        <v>0</v>
      </c>
      <c r="AR175" s="85"/>
      <c r="AS175" s="99"/>
      <c r="AT175" s="99"/>
      <c r="AU175" s="99"/>
      <c r="AV175" s="99"/>
    </row>
    <row r="176" spans="1:48" ht="15" customHeight="1">
      <c r="A176" s="11" t="s">
        <v>316</v>
      </c>
      <c r="B176" s="11">
        <v>3022</v>
      </c>
      <c r="D176" s="49" t="s">
        <v>22</v>
      </c>
      <c r="E176" s="47">
        <v>1</v>
      </c>
      <c r="F176" s="47">
        <v>0</v>
      </c>
      <c r="G176" s="47">
        <v>0</v>
      </c>
      <c r="H176" s="47">
        <v>0</v>
      </c>
      <c r="I176" s="47">
        <v>0</v>
      </c>
      <c r="J176" s="47">
        <v>0</v>
      </c>
      <c r="K176" s="47" t="s">
        <v>41</v>
      </c>
      <c r="L176" s="48">
        <v>0</v>
      </c>
      <c r="M176" s="48"/>
      <c r="N176" s="47"/>
      <c r="O176" s="11" t="s">
        <v>10</v>
      </c>
      <c r="P176" s="11" t="s">
        <v>33</v>
      </c>
      <c r="Q176" s="11" t="s">
        <v>25</v>
      </c>
      <c r="R176" s="11" t="s">
        <v>34</v>
      </c>
      <c r="W176" s="45">
        <v>0</v>
      </c>
      <c r="X176" s="45">
        <v>0</v>
      </c>
      <c r="Y176" s="45">
        <v>4</v>
      </c>
      <c r="Z176" s="45"/>
      <c r="AA176" s="184" t="s">
        <v>10</v>
      </c>
      <c r="AB176" s="11" t="s">
        <v>347</v>
      </c>
      <c r="AC176" s="60">
        <f t="shared" si="16"/>
        <v>-0.5</v>
      </c>
      <c r="AD176" s="60">
        <f t="shared" si="17"/>
        <v>0</v>
      </c>
      <c r="AE176" s="61">
        <f t="shared" si="18"/>
        <v>-0.5</v>
      </c>
      <c r="AF176" s="61">
        <f>INDEX($BB$26:BG$44,MATCH(AE176,$BA$26:$BA$44,-1),MATCH(D176,$BB$25:$BG$25))</f>
        <v>0</v>
      </c>
      <c r="AG176" s="93">
        <f t="shared" si="19"/>
        <v>-0.5</v>
      </c>
      <c r="AH176" s="61">
        <v>1</v>
      </c>
      <c r="AI176" s="61">
        <v>1</v>
      </c>
      <c r="AJ176" s="61">
        <v>1</v>
      </c>
      <c r="AK176" s="61">
        <v>1</v>
      </c>
      <c r="AL176" s="61">
        <v>0.8</v>
      </c>
      <c r="AM176" s="61">
        <v>0.8</v>
      </c>
      <c r="AN176" s="61">
        <f t="shared" si="20"/>
        <v>35.200000000000003</v>
      </c>
      <c r="AO176" s="62">
        <f t="shared" si="21"/>
        <v>0</v>
      </c>
      <c r="AP176" s="62">
        <f t="shared" si="22"/>
        <v>0</v>
      </c>
      <c r="AQ176" s="62">
        <f t="shared" si="23"/>
        <v>0</v>
      </c>
      <c r="AR176" s="62"/>
      <c r="AS176" s="101"/>
      <c r="AT176" s="101"/>
      <c r="AU176" s="101"/>
      <c r="AV176" s="101"/>
    </row>
    <row r="177" spans="1:48" ht="15" customHeight="1">
      <c r="A177" s="11" t="s">
        <v>90</v>
      </c>
      <c r="B177" s="11">
        <v>907</v>
      </c>
      <c r="D177" s="49" t="s">
        <v>17</v>
      </c>
      <c r="E177" s="47">
        <v>7</v>
      </c>
      <c r="F177" s="47" t="s">
        <v>15</v>
      </c>
      <c r="G177" s="47">
        <v>1</v>
      </c>
      <c r="H177" s="47">
        <v>2</v>
      </c>
      <c r="I177" s="47">
        <v>5</v>
      </c>
      <c r="J177" s="47">
        <v>0</v>
      </c>
      <c r="K177" s="47" t="s">
        <v>41</v>
      </c>
      <c r="L177" s="48">
        <v>4</v>
      </c>
      <c r="M177" s="48"/>
      <c r="N177" s="47"/>
      <c r="O177" s="11" t="s">
        <v>21</v>
      </c>
      <c r="P177" s="11" t="s">
        <v>33</v>
      </c>
      <c r="Q177" s="11" t="s">
        <v>25</v>
      </c>
      <c r="W177" s="45">
        <v>2</v>
      </c>
      <c r="X177" s="45">
        <v>0</v>
      </c>
      <c r="Y177" s="45">
        <v>3</v>
      </c>
      <c r="Z177" s="45"/>
      <c r="AA177" s="184" t="s">
        <v>52</v>
      </c>
      <c r="AB177" s="11" t="s">
        <v>333</v>
      </c>
      <c r="AC177" s="60">
        <f t="shared" si="16"/>
        <v>0</v>
      </c>
      <c r="AD177" s="60">
        <f t="shared" si="17"/>
        <v>1</v>
      </c>
      <c r="AE177" s="61">
        <f t="shared" si="18"/>
        <v>1</v>
      </c>
      <c r="AF177" s="61">
        <f>INDEX($BB$26:BG$44,MATCH(AE177,$BA$26:$BA$44,-1),MATCH(D177,$BB$25:$BG$25))</f>
        <v>0</v>
      </c>
      <c r="AG177" s="93">
        <f t="shared" si="19"/>
        <v>1</v>
      </c>
      <c r="AH177" s="61">
        <v>1</v>
      </c>
      <c r="AI177" s="61">
        <v>1</v>
      </c>
      <c r="AJ177" s="61">
        <v>1</v>
      </c>
      <c r="AK177" s="61">
        <v>1</v>
      </c>
      <c r="AL177" s="61">
        <v>0.8</v>
      </c>
      <c r="AM177" s="61">
        <v>0.8</v>
      </c>
      <c r="AN177" s="61">
        <f t="shared" si="20"/>
        <v>224</v>
      </c>
      <c r="AO177" s="62">
        <f t="shared" si="21"/>
        <v>44800</v>
      </c>
      <c r="AP177" s="62">
        <f t="shared" si="22"/>
        <v>0</v>
      </c>
      <c r="AQ177" s="62">
        <f t="shared" si="23"/>
        <v>0</v>
      </c>
      <c r="AR177" s="62"/>
      <c r="AS177" s="99"/>
      <c r="AT177" s="99"/>
      <c r="AU177" s="99"/>
      <c r="AV177" s="99"/>
    </row>
    <row r="178" spans="1:48" ht="15" customHeight="1">
      <c r="A178" s="11" t="s">
        <v>262</v>
      </c>
      <c r="B178" s="11">
        <v>1932</v>
      </c>
      <c r="D178" s="49" t="s">
        <v>15</v>
      </c>
      <c r="E178" s="47">
        <v>5</v>
      </c>
      <c r="F178" s="47">
        <v>9</v>
      </c>
      <c r="G178" s="47">
        <v>3</v>
      </c>
      <c r="H178" s="47">
        <v>4</v>
      </c>
      <c r="I178" s="47">
        <v>5</v>
      </c>
      <c r="J178" s="47">
        <v>1</v>
      </c>
      <c r="K178" s="47" t="s">
        <v>41</v>
      </c>
      <c r="L178" s="48" t="s">
        <v>15</v>
      </c>
      <c r="M178" s="48"/>
      <c r="N178" s="47" t="s">
        <v>15</v>
      </c>
      <c r="O178" s="11" t="s">
        <v>25</v>
      </c>
      <c r="S178" s="59"/>
      <c r="T178" s="59"/>
      <c r="W178" s="45">
        <v>1</v>
      </c>
      <c r="X178" s="45">
        <v>0</v>
      </c>
      <c r="Y178" s="45">
        <v>3</v>
      </c>
      <c r="Z178" s="45"/>
      <c r="AA178" s="184" t="s">
        <v>243</v>
      </c>
      <c r="AB178" s="11" t="s">
        <v>350</v>
      </c>
      <c r="AC178" s="60">
        <f t="shared" si="16"/>
        <v>1</v>
      </c>
      <c r="AD178" s="60">
        <f t="shared" si="17"/>
        <v>2</v>
      </c>
      <c r="AE178" s="61">
        <f t="shared" si="18"/>
        <v>3</v>
      </c>
      <c r="AF178" s="61">
        <f>INDEX($BB$26:BG$44,MATCH(AE178,$BA$26:$BA$44,-1),MATCH(D178,$BB$25:$BG$25))</f>
        <v>0.5</v>
      </c>
      <c r="AG178" s="93">
        <f t="shared" si="19"/>
        <v>3.5</v>
      </c>
      <c r="AH178" s="61">
        <v>1</v>
      </c>
      <c r="AI178" s="61">
        <v>1</v>
      </c>
      <c r="AJ178" s="61">
        <v>1</v>
      </c>
      <c r="AK178" s="61">
        <v>1</v>
      </c>
      <c r="AL178" s="61">
        <v>1</v>
      </c>
      <c r="AM178" s="61">
        <v>0.8</v>
      </c>
      <c r="AN178" s="61">
        <f t="shared" si="20"/>
        <v>4688</v>
      </c>
      <c r="AO178" s="62">
        <f t="shared" si="21"/>
        <v>46880000</v>
      </c>
      <c r="AP178" s="62">
        <f t="shared" si="22"/>
        <v>0</v>
      </c>
      <c r="AQ178" s="62">
        <f t="shared" si="23"/>
        <v>0</v>
      </c>
      <c r="AR178" s="62"/>
      <c r="AS178" s="100"/>
      <c r="AT178" s="100"/>
      <c r="AU178" s="100"/>
      <c r="AV178" s="100"/>
    </row>
    <row r="179" spans="1:48">
      <c r="A179" s="11" t="s">
        <v>321</v>
      </c>
      <c r="B179" s="11">
        <v>3037</v>
      </c>
      <c r="D179" s="49" t="s">
        <v>22</v>
      </c>
      <c r="E179" s="47" t="s">
        <v>15</v>
      </c>
      <c r="F179" s="47" t="s">
        <v>17</v>
      </c>
      <c r="G179" s="47">
        <v>8</v>
      </c>
      <c r="H179" s="47">
        <v>0</v>
      </c>
      <c r="I179" s="47">
        <v>0</v>
      </c>
      <c r="J179" s="47">
        <v>0</v>
      </c>
      <c r="K179" s="47" t="s">
        <v>41</v>
      </c>
      <c r="L179" s="48">
        <v>0</v>
      </c>
      <c r="M179" s="48"/>
      <c r="N179" s="47"/>
      <c r="O179" s="11" t="s">
        <v>10</v>
      </c>
      <c r="P179" s="11" t="s">
        <v>21</v>
      </c>
      <c r="Q179" s="11" t="s">
        <v>33</v>
      </c>
      <c r="R179" s="11" t="s">
        <v>25</v>
      </c>
      <c r="W179" s="45">
        <v>0</v>
      </c>
      <c r="X179" s="45">
        <v>1</v>
      </c>
      <c r="Y179" s="45">
        <v>0</v>
      </c>
      <c r="Z179" s="45"/>
      <c r="AA179" s="184" t="s">
        <v>10</v>
      </c>
      <c r="AB179" s="11" t="s">
        <v>351</v>
      </c>
      <c r="AC179" s="60">
        <f t="shared" si="16"/>
        <v>-0.5</v>
      </c>
      <c r="AD179" s="60">
        <f t="shared" si="17"/>
        <v>0</v>
      </c>
      <c r="AE179" s="61">
        <f t="shared" si="18"/>
        <v>-0.5</v>
      </c>
      <c r="AF179" s="61">
        <f>INDEX($BB$26:BG$44,MATCH(AE179,$BA$26:$BA$44,-1),MATCH(D179,$BB$25:$BG$25))</f>
        <v>0</v>
      </c>
      <c r="AG179" s="93">
        <f t="shared" si="19"/>
        <v>-0.5</v>
      </c>
      <c r="AH179" s="61">
        <v>1</v>
      </c>
      <c r="AI179" s="61">
        <v>1</v>
      </c>
      <c r="AJ179" s="61">
        <v>1</v>
      </c>
      <c r="AK179" s="61">
        <v>1</v>
      </c>
      <c r="AL179" s="61">
        <v>0.8</v>
      </c>
      <c r="AM179" s="61">
        <v>0.8</v>
      </c>
      <c r="AN179" s="61">
        <f t="shared" si="20"/>
        <v>35.200000000000003</v>
      </c>
      <c r="AO179" s="62">
        <f t="shared" si="21"/>
        <v>0</v>
      </c>
      <c r="AP179" s="62">
        <f t="shared" si="22"/>
        <v>0</v>
      </c>
      <c r="AQ179" s="62">
        <f t="shared" si="23"/>
        <v>0</v>
      </c>
      <c r="AR179" s="62"/>
      <c r="AS179" s="99"/>
      <c r="AT179" s="99"/>
      <c r="AU179" s="99"/>
      <c r="AV179" s="99"/>
    </row>
    <row r="180" spans="1:48">
      <c r="A180" s="11" t="s">
        <v>153</v>
      </c>
      <c r="B180" s="11">
        <v>2610</v>
      </c>
      <c r="D180" s="49" t="s">
        <v>14</v>
      </c>
      <c r="E180" s="47">
        <v>7</v>
      </c>
      <c r="F180" s="47">
        <v>4</v>
      </c>
      <c r="G180" s="47">
        <v>4</v>
      </c>
      <c r="H180" s="47">
        <v>3</v>
      </c>
      <c r="I180" s="47">
        <v>2</v>
      </c>
      <c r="J180" s="47">
        <v>2</v>
      </c>
      <c r="K180" s="47" t="s">
        <v>41</v>
      </c>
      <c r="L180" s="48">
        <v>4</v>
      </c>
      <c r="M180" s="48"/>
      <c r="N180" s="47"/>
      <c r="O180" s="11" t="s">
        <v>33</v>
      </c>
      <c r="P180" s="11" t="s">
        <v>25</v>
      </c>
      <c r="W180" s="45">
        <v>3</v>
      </c>
      <c r="X180" s="45">
        <v>0</v>
      </c>
      <c r="Y180" s="45">
        <v>4</v>
      </c>
      <c r="Z180" s="45"/>
      <c r="AA180" s="184" t="s">
        <v>53</v>
      </c>
      <c r="AB180" s="11" t="s">
        <v>335</v>
      </c>
      <c r="AC180" s="60">
        <f t="shared" si="16"/>
        <v>0</v>
      </c>
      <c r="AD180" s="60">
        <f t="shared" si="17"/>
        <v>1.5</v>
      </c>
      <c r="AE180" s="61">
        <f t="shared" si="18"/>
        <v>1.5</v>
      </c>
      <c r="AF180" s="61">
        <f>INDEX($BB$26:BG$44,MATCH(AE180,$BA$26:$BA$44,-1),MATCH(D180,$BB$25:$BG$25))</f>
        <v>0.5</v>
      </c>
      <c r="AG180" s="93">
        <f t="shared" si="19"/>
        <v>2</v>
      </c>
      <c r="AH180" s="61">
        <v>1</v>
      </c>
      <c r="AI180" s="61">
        <v>1</v>
      </c>
      <c r="AJ180" s="61">
        <v>1</v>
      </c>
      <c r="AK180" s="61">
        <v>1</v>
      </c>
      <c r="AL180" s="61">
        <v>1</v>
      </c>
      <c r="AM180" s="61">
        <v>0.8</v>
      </c>
      <c r="AN180" s="61">
        <f t="shared" si="20"/>
        <v>280</v>
      </c>
      <c r="AO180" s="62">
        <f t="shared" si="21"/>
        <v>840000</v>
      </c>
      <c r="AP180" s="62">
        <f t="shared" si="22"/>
        <v>0</v>
      </c>
      <c r="AQ180" s="62">
        <f t="shared" si="23"/>
        <v>0</v>
      </c>
      <c r="AR180" s="62"/>
      <c r="AS180" s="99"/>
      <c r="AT180" s="99"/>
      <c r="AU180" s="99"/>
      <c r="AV180" s="99"/>
    </row>
    <row r="181" spans="1:48">
      <c r="A181" s="11" t="s">
        <v>294</v>
      </c>
      <c r="B181" s="11">
        <v>2639</v>
      </c>
      <c r="D181" s="49" t="s">
        <v>22</v>
      </c>
      <c r="E181" s="47" t="s">
        <v>23</v>
      </c>
      <c r="F181" s="47">
        <v>0</v>
      </c>
      <c r="G181" s="47">
        <v>1</v>
      </c>
      <c r="H181" s="47">
        <v>0</v>
      </c>
      <c r="I181" s="47">
        <v>0</v>
      </c>
      <c r="J181" s="47">
        <v>0</v>
      </c>
      <c r="K181" s="47" t="s">
        <v>41</v>
      </c>
      <c r="L181" s="48">
        <v>0</v>
      </c>
      <c r="M181" s="48"/>
      <c r="N181" s="47"/>
      <c r="O181" s="11" t="s">
        <v>10</v>
      </c>
      <c r="P181" s="11" t="s">
        <v>32</v>
      </c>
      <c r="Q181" s="11" t="s">
        <v>33</v>
      </c>
      <c r="R181" s="11" t="s">
        <v>25</v>
      </c>
      <c r="S181" s="11" t="s">
        <v>34</v>
      </c>
      <c r="W181" s="45">
        <v>0</v>
      </c>
      <c r="X181" s="45">
        <v>2</v>
      </c>
      <c r="Y181" s="45">
        <v>4</v>
      </c>
      <c r="Z181" s="45"/>
      <c r="AA181" s="184" t="s">
        <v>10</v>
      </c>
      <c r="AB181" s="11" t="s">
        <v>351</v>
      </c>
      <c r="AC181" s="60">
        <f t="shared" si="16"/>
        <v>-0.5</v>
      </c>
      <c r="AD181" s="60">
        <f t="shared" si="17"/>
        <v>0</v>
      </c>
      <c r="AE181" s="61">
        <f t="shared" si="18"/>
        <v>-0.5</v>
      </c>
      <c r="AF181" s="61">
        <f>INDEX($BB$26:BG$44,MATCH(AE181,$BA$26:$BA$44,-1),MATCH(D181,$BB$25:$BG$25))</f>
        <v>0</v>
      </c>
      <c r="AG181" s="93">
        <f t="shared" si="19"/>
        <v>-0.5</v>
      </c>
      <c r="AH181" s="61">
        <v>1</v>
      </c>
      <c r="AI181" s="61">
        <v>1</v>
      </c>
      <c r="AJ181" s="61">
        <v>1</v>
      </c>
      <c r="AK181" s="61">
        <v>1</v>
      </c>
      <c r="AL181" s="61">
        <v>0.8</v>
      </c>
      <c r="AM181" s="61">
        <v>0.8</v>
      </c>
      <c r="AN181" s="61">
        <f t="shared" si="20"/>
        <v>35.200000000000003</v>
      </c>
      <c r="AO181" s="62">
        <f t="shared" si="21"/>
        <v>0</v>
      </c>
      <c r="AP181" s="62">
        <f t="shared" si="22"/>
        <v>0</v>
      </c>
      <c r="AQ181" s="62">
        <f t="shared" si="23"/>
        <v>0</v>
      </c>
      <c r="AR181" s="62"/>
      <c r="AS181" s="99"/>
      <c r="AT181" s="99"/>
      <c r="AU181" s="99"/>
      <c r="AV181" s="99"/>
    </row>
    <row r="182" spans="1:48">
      <c r="A182" s="11" t="s">
        <v>277</v>
      </c>
      <c r="B182" s="11">
        <v>2230</v>
      </c>
      <c r="D182" s="49" t="s">
        <v>14</v>
      </c>
      <c r="E182" s="47">
        <v>1</v>
      </c>
      <c r="F182" s="47">
        <v>0</v>
      </c>
      <c r="G182" s="47">
        <v>0</v>
      </c>
      <c r="H182" s="47">
        <v>2</v>
      </c>
      <c r="I182" s="47">
        <v>5</v>
      </c>
      <c r="J182" s="47">
        <v>9</v>
      </c>
      <c r="K182" s="47" t="s">
        <v>41</v>
      </c>
      <c r="L182" s="48">
        <v>8</v>
      </c>
      <c r="M182" s="48"/>
      <c r="N182" s="47" t="s">
        <v>23</v>
      </c>
      <c r="O182" s="11" t="s">
        <v>33</v>
      </c>
      <c r="P182" s="11" t="s">
        <v>25</v>
      </c>
      <c r="Q182" s="11" t="s">
        <v>34</v>
      </c>
      <c r="W182" s="45">
        <v>1</v>
      </c>
      <c r="X182" s="45">
        <v>2</v>
      </c>
      <c r="Y182" s="45">
        <v>3</v>
      </c>
      <c r="Z182" s="45"/>
      <c r="AA182" s="184" t="s">
        <v>243</v>
      </c>
      <c r="AB182" s="11" t="s">
        <v>346</v>
      </c>
      <c r="AC182" s="60">
        <f t="shared" si="16"/>
        <v>0.5</v>
      </c>
      <c r="AD182" s="60">
        <f t="shared" si="17"/>
        <v>1</v>
      </c>
      <c r="AE182" s="61">
        <f t="shared" si="18"/>
        <v>1.5</v>
      </c>
      <c r="AF182" s="61">
        <f>INDEX($BB$26:BG$44,MATCH(AE182,$BA$26:$BA$44,-1),MATCH(D182,$BB$25:$BG$25))</f>
        <v>0.5</v>
      </c>
      <c r="AG182" s="93">
        <f t="shared" si="19"/>
        <v>2</v>
      </c>
      <c r="AH182" s="61">
        <v>1</v>
      </c>
      <c r="AI182" s="61">
        <v>1</v>
      </c>
      <c r="AJ182" s="61">
        <v>1</v>
      </c>
      <c r="AK182" s="61">
        <v>1</v>
      </c>
      <c r="AL182" s="61">
        <v>0.8</v>
      </c>
      <c r="AM182" s="61">
        <v>0.8</v>
      </c>
      <c r="AN182" s="61">
        <f t="shared" si="20"/>
        <v>1465.6000000000001</v>
      </c>
      <c r="AO182" s="62">
        <f t="shared" si="21"/>
        <v>146560</v>
      </c>
      <c r="AP182" s="62">
        <f t="shared" si="22"/>
        <v>0</v>
      </c>
      <c r="AQ182" s="62">
        <f t="shared" si="23"/>
        <v>0</v>
      </c>
      <c r="AR182" s="62"/>
      <c r="AS182" s="101"/>
      <c r="AT182" s="101"/>
      <c r="AU182" s="101"/>
      <c r="AV182" s="101"/>
    </row>
    <row r="183" spans="1:48">
      <c r="A183" s="78" t="s">
        <v>202</v>
      </c>
      <c r="B183" s="78">
        <v>722</v>
      </c>
      <c r="C183" s="78"/>
      <c r="D183" s="79" t="s">
        <v>16</v>
      </c>
      <c r="E183" s="80">
        <v>5</v>
      </c>
      <c r="F183" s="80">
        <v>5</v>
      </c>
      <c r="G183" s="80">
        <v>3</v>
      </c>
      <c r="H183" s="80">
        <v>3</v>
      </c>
      <c r="I183" s="80">
        <v>6</v>
      </c>
      <c r="J183" s="80">
        <v>2</v>
      </c>
      <c r="K183" s="80" t="s">
        <v>41</v>
      </c>
      <c r="L183" s="81">
        <v>7</v>
      </c>
      <c r="M183" s="81"/>
      <c r="N183" s="80" t="s">
        <v>23</v>
      </c>
      <c r="O183" s="78" t="s">
        <v>33</v>
      </c>
      <c r="P183" s="78" t="s">
        <v>25</v>
      </c>
      <c r="Q183" s="78" t="s">
        <v>6</v>
      </c>
      <c r="R183" s="78"/>
      <c r="S183" s="78"/>
      <c r="T183" s="78"/>
      <c r="U183" s="78"/>
      <c r="V183" s="78"/>
      <c r="W183" s="56">
        <v>1</v>
      </c>
      <c r="X183" s="56">
        <v>3</v>
      </c>
      <c r="Y183" s="56">
        <v>5</v>
      </c>
      <c r="Z183" s="56"/>
      <c r="AA183" s="186" t="s">
        <v>54</v>
      </c>
      <c r="AB183" s="78" t="s">
        <v>344</v>
      </c>
      <c r="AC183" s="60">
        <f t="shared" si="16"/>
        <v>0.5</v>
      </c>
      <c r="AD183" s="60">
        <f t="shared" si="17"/>
        <v>1.5</v>
      </c>
      <c r="AE183" s="61">
        <f t="shared" si="18"/>
        <v>2</v>
      </c>
      <c r="AF183" s="61">
        <f>INDEX($BB$26:BG$44,MATCH(AE183,$BA$26:$BA$44,-1),MATCH(D183,$BB$25:$BG$25))</f>
        <v>0</v>
      </c>
      <c r="AG183" s="93">
        <f t="shared" si="19"/>
        <v>2</v>
      </c>
      <c r="AH183" s="61">
        <v>1</v>
      </c>
      <c r="AI183" s="61">
        <v>1</v>
      </c>
      <c r="AJ183" s="61">
        <v>1</v>
      </c>
      <c r="AK183" s="61">
        <v>0.8</v>
      </c>
      <c r="AL183" s="61">
        <v>1</v>
      </c>
      <c r="AM183" s="61">
        <v>0.8</v>
      </c>
      <c r="AN183" s="84">
        <f t="shared" si="20"/>
        <v>915.2</v>
      </c>
      <c r="AO183" s="85">
        <f t="shared" si="21"/>
        <v>915200</v>
      </c>
      <c r="AP183" s="85">
        <f t="shared" si="22"/>
        <v>0</v>
      </c>
      <c r="AQ183" s="85">
        <f t="shared" si="23"/>
        <v>0</v>
      </c>
      <c r="AR183" s="62"/>
      <c r="AS183" s="99"/>
      <c r="AT183" s="99"/>
      <c r="AU183" s="99"/>
      <c r="AV183" s="99"/>
    </row>
    <row r="184" spans="1:48">
      <c r="A184" s="11" t="s">
        <v>285</v>
      </c>
      <c r="B184" s="11">
        <v>2517</v>
      </c>
      <c r="D184" s="49" t="s">
        <v>22</v>
      </c>
      <c r="E184" s="47">
        <v>8</v>
      </c>
      <c r="F184" s="47" t="s">
        <v>14</v>
      </c>
      <c r="G184" s="47">
        <v>3</v>
      </c>
      <c r="H184" s="47">
        <v>0</v>
      </c>
      <c r="I184" s="47">
        <v>0</v>
      </c>
      <c r="J184" s="47">
        <v>0</v>
      </c>
      <c r="K184" s="47" t="s">
        <v>41</v>
      </c>
      <c r="L184" s="48">
        <v>0</v>
      </c>
      <c r="M184" s="48"/>
      <c r="N184" s="47"/>
      <c r="O184" s="11" t="s">
        <v>10</v>
      </c>
      <c r="P184" s="11" t="s">
        <v>21</v>
      </c>
      <c r="Q184" s="11" t="s">
        <v>33</v>
      </c>
      <c r="R184" s="11" t="s">
        <v>25</v>
      </c>
      <c r="W184" s="45">
        <v>0</v>
      </c>
      <c r="X184" s="45">
        <v>0</v>
      </c>
      <c r="Y184" s="45">
        <v>0</v>
      </c>
      <c r="Z184" s="45"/>
      <c r="AA184" s="184" t="s">
        <v>10</v>
      </c>
      <c r="AB184" s="11" t="s">
        <v>343</v>
      </c>
      <c r="AC184" s="60">
        <f t="shared" si="16"/>
        <v>-0.5</v>
      </c>
      <c r="AD184" s="60">
        <f t="shared" si="17"/>
        <v>0</v>
      </c>
      <c r="AE184" s="61">
        <f t="shared" si="18"/>
        <v>-0.5</v>
      </c>
      <c r="AF184" s="61">
        <f>INDEX($BB$26:BG$44,MATCH(AE184,$BA$26:$BA$44,-1),MATCH(D184,$BB$25:$BG$25))</f>
        <v>0</v>
      </c>
      <c r="AG184" s="93">
        <f t="shared" si="19"/>
        <v>-0.5</v>
      </c>
      <c r="AH184" s="61">
        <v>1</v>
      </c>
      <c r="AI184" s="61">
        <v>1</v>
      </c>
      <c r="AJ184" s="61">
        <v>1</v>
      </c>
      <c r="AK184" s="61">
        <v>1</v>
      </c>
      <c r="AL184" s="61">
        <v>0.8</v>
      </c>
      <c r="AM184" s="61">
        <v>0.8</v>
      </c>
      <c r="AN184" s="61">
        <f t="shared" si="20"/>
        <v>35.200000000000003</v>
      </c>
      <c r="AO184" s="62">
        <f t="shared" si="21"/>
        <v>0</v>
      </c>
      <c r="AP184" s="62">
        <f t="shared" si="22"/>
        <v>0</v>
      </c>
      <c r="AQ184" s="62">
        <f t="shared" si="23"/>
        <v>0</v>
      </c>
      <c r="AR184" s="69"/>
      <c r="AS184" s="100"/>
      <c r="AT184" s="100"/>
      <c r="AU184" s="100"/>
      <c r="AV184" s="100"/>
    </row>
    <row r="185" spans="1:48">
      <c r="A185" s="11" t="s">
        <v>327</v>
      </c>
      <c r="B185" s="11">
        <v>3231</v>
      </c>
      <c r="D185" s="49" t="s">
        <v>22</v>
      </c>
      <c r="E185" s="47">
        <v>2</v>
      </c>
      <c r="F185" s="47">
        <v>4</v>
      </c>
      <c r="G185" s="47">
        <v>5</v>
      </c>
      <c r="H185" s="47">
        <v>0</v>
      </c>
      <c r="I185" s="47">
        <v>0</v>
      </c>
      <c r="J185" s="47">
        <v>0</v>
      </c>
      <c r="K185" s="47" t="s">
        <v>41</v>
      </c>
      <c r="L185" s="48">
        <v>0</v>
      </c>
      <c r="M185" s="48"/>
      <c r="N185" s="47"/>
      <c r="O185" s="11" t="s">
        <v>10</v>
      </c>
      <c r="P185" s="11" t="s">
        <v>33</v>
      </c>
      <c r="Q185" s="11" t="s">
        <v>25</v>
      </c>
      <c r="W185" s="45">
        <v>0</v>
      </c>
      <c r="X185" s="45">
        <v>0</v>
      </c>
      <c r="Y185" s="45">
        <v>0</v>
      </c>
      <c r="Z185" s="45"/>
      <c r="AA185" s="184" t="s">
        <v>10</v>
      </c>
      <c r="AB185" s="11" t="s">
        <v>351</v>
      </c>
      <c r="AC185" s="60">
        <f t="shared" si="16"/>
        <v>-0.5</v>
      </c>
      <c r="AD185" s="60">
        <f t="shared" si="17"/>
        <v>0</v>
      </c>
      <c r="AE185" s="61">
        <f t="shared" si="18"/>
        <v>-0.5</v>
      </c>
      <c r="AF185" s="61">
        <f>INDEX($BB$26:BG$44,MATCH(AE185,$BA$26:$BA$44,-1),MATCH(D185,$BB$25:$BG$25))</f>
        <v>0</v>
      </c>
      <c r="AG185" s="93">
        <f t="shared" si="19"/>
        <v>-0.5</v>
      </c>
      <c r="AH185" s="61">
        <v>1</v>
      </c>
      <c r="AI185" s="61">
        <v>1</v>
      </c>
      <c r="AJ185" s="61">
        <v>1</v>
      </c>
      <c r="AK185" s="61">
        <v>1</v>
      </c>
      <c r="AL185" s="61">
        <v>1</v>
      </c>
      <c r="AM185" s="61">
        <v>0.8</v>
      </c>
      <c r="AN185" s="61">
        <f t="shared" si="20"/>
        <v>44</v>
      </c>
      <c r="AO185" s="62">
        <f t="shared" si="21"/>
        <v>0</v>
      </c>
      <c r="AP185" s="62">
        <f t="shared" si="22"/>
        <v>0</v>
      </c>
      <c r="AQ185" s="62">
        <f t="shared" si="23"/>
        <v>0</v>
      </c>
      <c r="AR185" s="62"/>
      <c r="AS185" s="99"/>
      <c r="AT185" s="99"/>
      <c r="AU185" s="99"/>
      <c r="AV185" s="99"/>
    </row>
    <row r="186" spans="1:48" ht="15" customHeight="1">
      <c r="A186" s="11" t="s">
        <v>173</v>
      </c>
      <c r="B186" s="11">
        <v>3010</v>
      </c>
      <c r="D186" s="49" t="s">
        <v>22</v>
      </c>
      <c r="E186" s="47">
        <v>3</v>
      </c>
      <c r="F186" s="47">
        <v>4</v>
      </c>
      <c r="G186" s="47">
        <v>1</v>
      </c>
      <c r="H186" s="47">
        <v>0</v>
      </c>
      <c r="I186" s="47">
        <v>0</v>
      </c>
      <c r="J186" s="47">
        <v>0</v>
      </c>
      <c r="K186" s="47" t="s">
        <v>41</v>
      </c>
      <c r="L186" s="48">
        <v>0</v>
      </c>
      <c r="M186" s="48"/>
      <c r="N186" s="47"/>
      <c r="O186" s="11" t="s">
        <v>10</v>
      </c>
      <c r="P186" s="11" t="s">
        <v>33</v>
      </c>
      <c r="Q186" s="11" t="s">
        <v>25</v>
      </c>
      <c r="R186" s="11" t="s">
        <v>6</v>
      </c>
      <c r="W186" s="45">
        <v>0</v>
      </c>
      <c r="X186" s="45">
        <v>1</v>
      </c>
      <c r="Y186" s="45">
        <v>5</v>
      </c>
      <c r="Z186" s="45"/>
      <c r="AA186" s="184" t="s">
        <v>10</v>
      </c>
      <c r="AB186" s="11" t="s">
        <v>335</v>
      </c>
      <c r="AC186" s="60">
        <f t="shared" si="16"/>
        <v>-0.5</v>
      </c>
      <c r="AD186" s="60">
        <f t="shared" si="17"/>
        <v>0</v>
      </c>
      <c r="AE186" s="61">
        <f t="shared" si="18"/>
        <v>-0.5</v>
      </c>
      <c r="AF186" s="61">
        <f>INDEX($BB$26:BG$44,MATCH(AE186,$BA$26:$BA$44,-1),MATCH(D186,$BB$25:$BG$25))</f>
        <v>0</v>
      </c>
      <c r="AG186" s="93">
        <f t="shared" si="19"/>
        <v>-0.5</v>
      </c>
      <c r="AH186" s="61">
        <v>1</v>
      </c>
      <c r="AI186" s="61">
        <v>1</v>
      </c>
      <c r="AJ186" s="61">
        <v>1</v>
      </c>
      <c r="AK186" s="61">
        <v>1</v>
      </c>
      <c r="AL186" s="61">
        <v>1</v>
      </c>
      <c r="AM186" s="61">
        <v>0.8</v>
      </c>
      <c r="AN186" s="61">
        <f t="shared" si="20"/>
        <v>44</v>
      </c>
      <c r="AO186" s="62">
        <f t="shared" si="21"/>
        <v>0</v>
      </c>
      <c r="AP186" s="62">
        <f t="shared" si="22"/>
        <v>0</v>
      </c>
      <c r="AQ186" s="62">
        <f t="shared" si="23"/>
        <v>0</v>
      </c>
      <c r="AR186" s="85"/>
      <c r="AS186" s="99"/>
      <c r="AT186" s="99"/>
      <c r="AU186" s="99"/>
      <c r="AV186" s="99"/>
    </row>
    <row r="187" spans="1:48" ht="15" customHeight="1">
      <c r="A187" s="11" t="s">
        <v>288</v>
      </c>
      <c r="B187" s="11">
        <v>2538</v>
      </c>
      <c r="D187" s="49" t="s">
        <v>22</v>
      </c>
      <c r="E187" s="47">
        <v>3</v>
      </c>
      <c r="F187" s="47">
        <v>3</v>
      </c>
      <c r="G187" s="47">
        <v>3</v>
      </c>
      <c r="H187" s="47">
        <v>0</v>
      </c>
      <c r="I187" s="47">
        <v>0</v>
      </c>
      <c r="J187" s="47">
        <v>0</v>
      </c>
      <c r="K187" s="47" t="s">
        <v>41</v>
      </c>
      <c r="L187" s="48">
        <v>0</v>
      </c>
      <c r="M187" s="48"/>
      <c r="N187" s="47"/>
      <c r="O187" s="11" t="s">
        <v>10</v>
      </c>
      <c r="P187" s="11" t="s">
        <v>33</v>
      </c>
      <c r="Q187" s="11" t="s">
        <v>25</v>
      </c>
      <c r="R187" s="11" t="s">
        <v>6</v>
      </c>
      <c r="W187" s="45">
        <v>0</v>
      </c>
      <c r="X187" s="45">
        <v>0</v>
      </c>
      <c r="Y187" s="45">
        <v>0</v>
      </c>
      <c r="Z187" s="45"/>
      <c r="AA187" s="184" t="s">
        <v>10</v>
      </c>
      <c r="AB187" s="11" t="s">
        <v>351</v>
      </c>
      <c r="AC187" s="60">
        <f t="shared" si="16"/>
        <v>-0.5</v>
      </c>
      <c r="AD187" s="60">
        <f t="shared" si="17"/>
        <v>0</v>
      </c>
      <c r="AE187" s="61">
        <f t="shared" si="18"/>
        <v>-0.5</v>
      </c>
      <c r="AF187" s="61">
        <f>INDEX($BB$26:BG$44,MATCH(AE187,$BA$26:$BA$44,-1),MATCH(D187,$BB$25:$BG$25))</f>
        <v>0</v>
      </c>
      <c r="AG187" s="93">
        <f t="shared" si="19"/>
        <v>-0.5</v>
      </c>
      <c r="AH187" s="61">
        <v>1</v>
      </c>
      <c r="AI187" s="61">
        <v>1</v>
      </c>
      <c r="AJ187" s="61">
        <v>1</v>
      </c>
      <c r="AK187" s="61">
        <v>1</v>
      </c>
      <c r="AL187" s="61">
        <v>1</v>
      </c>
      <c r="AM187" s="61">
        <v>0.8</v>
      </c>
      <c r="AN187" s="61">
        <f t="shared" si="20"/>
        <v>44</v>
      </c>
      <c r="AO187" s="62">
        <f t="shared" si="21"/>
        <v>0</v>
      </c>
      <c r="AP187" s="62">
        <f t="shared" si="22"/>
        <v>0</v>
      </c>
      <c r="AQ187" s="62">
        <f t="shared" si="23"/>
        <v>0</v>
      </c>
      <c r="AR187" s="62"/>
      <c r="AS187" s="100"/>
      <c r="AT187" s="100"/>
      <c r="AU187" s="100"/>
      <c r="AV187" s="100"/>
    </row>
    <row r="188" spans="1:48" ht="15" customHeight="1">
      <c r="A188" s="11" t="s">
        <v>120</v>
      </c>
      <c r="B188" s="11">
        <v>1810</v>
      </c>
      <c r="D188" s="49" t="s">
        <v>14</v>
      </c>
      <c r="E188" s="47">
        <v>7</v>
      </c>
      <c r="F188" s="47">
        <v>2</v>
      </c>
      <c r="G188" s="47">
        <v>8</v>
      </c>
      <c r="H188" s="47">
        <v>3</v>
      </c>
      <c r="I188" s="47">
        <v>1</v>
      </c>
      <c r="J188" s="47">
        <v>0</v>
      </c>
      <c r="K188" s="47" t="s">
        <v>41</v>
      </c>
      <c r="L188" s="48">
        <v>7</v>
      </c>
      <c r="M188" s="48"/>
      <c r="N188" s="47"/>
      <c r="O188" s="11" t="s">
        <v>33</v>
      </c>
      <c r="P188" s="11" t="s">
        <v>25</v>
      </c>
      <c r="W188" s="45">
        <v>2</v>
      </c>
      <c r="X188" s="45">
        <v>2</v>
      </c>
      <c r="Y188" s="45">
        <v>2</v>
      </c>
      <c r="Z188" s="45"/>
      <c r="AA188" s="184" t="s">
        <v>53</v>
      </c>
      <c r="AB188" s="11" t="s">
        <v>334</v>
      </c>
      <c r="AC188" s="60">
        <f t="shared" si="16"/>
        <v>0.5</v>
      </c>
      <c r="AD188" s="60">
        <f t="shared" si="17"/>
        <v>1.5</v>
      </c>
      <c r="AE188" s="61">
        <f t="shared" si="18"/>
        <v>2</v>
      </c>
      <c r="AF188" s="61">
        <f>INDEX($BB$26:BG$44,MATCH(AE188,$BA$26:$BA$44,-1),MATCH(D188,$BB$25:$BG$25))</f>
        <v>0.5</v>
      </c>
      <c r="AG188" s="93">
        <f t="shared" si="19"/>
        <v>2.5</v>
      </c>
      <c r="AH188" s="61">
        <v>1</v>
      </c>
      <c r="AI188" s="61">
        <v>1</v>
      </c>
      <c r="AJ188" s="61">
        <v>1</v>
      </c>
      <c r="AK188" s="61">
        <v>1</v>
      </c>
      <c r="AL188" s="61">
        <v>1</v>
      </c>
      <c r="AM188" s="61">
        <v>0.8</v>
      </c>
      <c r="AN188" s="61">
        <f t="shared" si="20"/>
        <v>1144</v>
      </c>
      <c r="AO188" s="62">
        <f t="shared" si="21"/>
        <v>2288000</v>
      </c>
      <c r="AP188" s="62">
        <f t="shared" si="22"/>
        <v>0</v>
      </c>
      <c r="AQ188" s="62">
        <f t="shared" si="23"/>
        <v>0</v>
      </c>
      <c r="AR188" s="69"/>
      <c r="AS188" s="99"/>
      <c r="AT188" s="99"/>
      <c r="AU188" s="99"/>
      <c r="AV188" s="99"/>
    </row>
    <row r="189" spans="1:48" ht="15" customHeight="1">
      <c r="A189" s="11" t="s">
        <v>307</v>
      </c>
      <c r="B189" s="11">
        <v>2826</v>
      </c>
      <c r="D189" s="49" t="s">
        <v>22</v>
      </c>
      <c r="E189" s="47">
        <v>5</v>
      </c>
      <c r="F189" s="47">
        <v>2</v>
      </c>
      <c r="G189" s="47">
        <v>5</v>
      </c>
      <c r="H189" s="47">
        <v>0</v>
      </c>
      <c r="I189" s="47">
        <v>0</v>
      </c>
      <c r="J189" s="47">
        <v>0</v>
      </c>
      <c r="K189" s="47" t="s">
        <v>41</v>
      </c>
      <c r="L189" s="48">
        <v>0</v>
      </c>
      <c r="M189" s="48"/>
      <c r="N189" s="47"/>
      <c r="O189" s="11" t="s">
        <v>10</v>
      </c>
      <c r="P189" s="11" t="s">
        <v>33</v>
      </c>
      <c r="Q189" s="11" t="s">
        <v>25</v>
      </c>
      <c r="W189" s="45">
        <v>0</v>
      </c>
      <c r="X189" s="45">
        <v>1</v>
      </c>
      <c r="Y189" s="45">
        <v>1</v>
      </c>
      <c r="Z189" s="45"/>
      <c r="AA189" s="184" t="s">
        <v>10</v>
      </c>
      <c r="AB189" s="11" t="s">
        <v>347</v>
      </c>
      <c r="AC189" s="60">
        <f t="shared" si="16"/>
        <v>-0.5</v>
      </c>
      <c r="AD189" s="60">
        <f t="shared" si="17"/>
        <v>0</v>
      </c>
      <c r="AE189" s="61">
        <f t="shared" si="18"/>
        <v>-0.5</v>
      </c>
      <c r="AF189" s="61">
        <f>INDEX($BB$26:BG$44,MATCH(AE189,$BA$26:$BA$44,-1),MATCH(D189,$BB$25:$BG$25))</f>
        <v>0</v>
      </c>
      <c r="AG189" s="93">
        <f t="shared" si="19"/>
        <v>-0.5</v>
      </c>
      <c r="AH189" s="61">
        <v>1</v>
      </c>
      <c r="AI189" s="61">
        <v>1</v>
      </c>
      <c r="AJ189" s="61">
        <v>1</v>
      </c>
      <c r="AK189" s="61">
        <v>1</v>
      </c>
      <c r="AL189" s="61">
        <v>1</v>
      </c>
      <c r="AM189" s="61">
        <v>0.8</v>
      </c>
      <c r="AN189" s="61">
        <f t="shared" si="20"/>
        <v>44</v>
      </c>
      <c r="AO189" s="62">
        <f t="shared" si="21"/>
        <v>0</v>
      </c>
      <c r="AP189" s="62">
        <f t="shared" si="22"/>
        <v>0</v>
      </c>
      <c r="AQ189" s="62">
        <f t="shared" si="23"/>
        <v>0</v>
      </c>
      <c r="AR189" s="62"/>
      <c r="AS189" s="100"/>
      <c r="AT189" s="100"/>
      <c r="AU189" s="100"/>
      <c r="AV189" s="100"/>
    </row>
    <row r="190" spans="1:48" ht="15" customHeight="1">
      <c r="A190" s="78" t="s">
        <v>144</v>
      </c>
      <c r="B190" s="78">
        <v>2507</v>
      </c>
      <c r="C190" s="78"/>
      <c r="D190" s="79" t="s">
        <v>14</v>
      </c>
      <c r="E190" s="80">
        <v>2</v>
      </c>
      <c r="F190" s="80">
        <v>5</v>
      </c>
      <c r="G190" s="80">
        <v>4</v>
      </c>
      <c r="H190" s="80">
        <v>4</v>
      </c>
      <c r="I190" s="80">
        <v>8</v>
      </c>
      <c r="J190" s="80">
        <v>6</v>
      </c>
      <c r="K190" s="80" t="s">
        <v>41</v>
      </c>
      <c r="L190" s="81">
        <v>9</v>
      </c>
      <c r="M190" s="81"/>
      <c r="N190" s="80" t="s">
        <v>23</v>
      </c>
      <c r="O190" s="78" t="s">
        <v>25</v>
      </c>
      <c r="P190" s="78"/>
      <c r="Q190" s="78"/>
      <c r="R190" s="78"/>
      <c r="S190" s="83"/>
      <c r="T190" s="83"/>
      <c r="U190" s="78"/>
      <c r="V190" s="78"/>
      <c r="W190" s="56">
        <v>4</v>
      </c>
      <c r="X190" s="56">
        <v>2</v>
      </c>
      <c r="Y190" s="56">
        <v>0</v>
      </c>
      <c r="Z190" s="56"/>
      <c r="AA190" s="186" t="s">
        <v>53</v>
      </c>
      <c r="AB190" s="78" t="s">
        <v>335</v>
      </c>
      <c r="AC190" s="60">
        <f t="shared" si="16"/>
        <v>1</v>
      </c>
      <c r="AD190" s="60">
        <f t="shared" si="17"/>
        <v>2</v>
      </c>
      <c r="AE190" s="61">
        <f t="shared" si="18"/>
        <v>3</v>
      </c>
      <c r="AF190" s="61">
        <f>INDEX($BB$26:BG$44,MATCH(AE190,$BA$26:$BA$44,-1),MATCH(D190,$BB$25:$BG$25))</f>
        <v>0</v>
      </c>
      <c r="AG190" s="93">
        <f t="shared" si="19"/>
        <v>3</v>
      </c>
      <c r="AH190" s="61">
        <v>1</v>
      </c>
      <c r="AI190" s="61">
        <v>1</v>
      </c>
      <c r="AJ190" s="61">
        <v>1</v>
      </c>
      <c r="AK190" s="61">
        <v>1</v>
      </c>
      <c r="AL190" s="61">
        <v>1</v>
      </c>
      <c r="AM190" s="61">
        <v>0.8</v>
      </c>
      <c r="AN190" s="84">
        <f t="shared" si="20"/>
        <v>2928</v>
      </c>
      <c r="AO190" s="85">
        <f t="shared" si="21"/>
        <v>117120000</v>
      </c>
      <c r="AP190" s="85">
        <f t="shared" si="22"/>
        <v>0</v>
      </c>
      <c r="AQ190" s="85">
        <f t="shared" si="23"/>
        <v>0</v>
      </c>
      <c r="AR190" s="77"/>
      <c r="AS190" s="99"/>
      <c r="AT190" s="99"/>
      <c r="AU190" s="99"/>
      <c r="AV190" s="99"/>
    </row>
    <row r="191" spans="1:48" ht="15" customHeight="1">
      <c r="A191" s="78" t="s">
        <v>72</v>
      </c>
      <c r="B191" s="78">
        <v>505</v>
      </c>
      <c r="C191" s="78"/>
      <c r="D191" s="79" t="s">
        <v>14</v>
      </c>
      <c r="E191" s="80">
        <v>1</v>
      </c>
      <c r="F191" s="80">
        <v>5</v>
      </c>
      <c r="G191" s="80">
        <v>0</v>
      </c>
      <c r="H191" s="80">
        <v>4</v>
      </c>
      <c r="I191" s="80">
        <v>3</v>
      </c>
      <c r="J191" s="80">
        <v>4</v>
      </c>
      <c r="K191" s="80" t="s">
        <v>41</v>
      </c>
      <c r="L191" s="81" t="s">
        <v>15</v>
      </c>
      <c r="M191" s="81"/>
      <c r="N191" s="80" t="s">
        <v>23</v>
      </c>
      <c r="O191" s="78" t="s">
        <v>35</v>
      </c>
      <c r="P191" s="78" t="s">
        <v>25</v>
      </c>
      <c r="Q191" s="78" t="s">
        <v>6</v>
      </c>
      <c r="R191" s="78"/>
      <c r="S191" s="83"/>
      <c r="T191" s="83"/>
      <c r="U191" s="78"/>
      <c r="V191" s="78"/>
      <c r="W191" s="56">
        <v>2</v>
      </c>
      <c r="X191" s="56">
        <v>0</v>
      </c>
      <c r="Y191" s="56">
        <v>5</v>
      </c>
      <c r="Z191" s="56"/>
      <c r="AA191" s="186" t="s">
        <v>52</v>
      </c>
      <c r="AB191" s="78" t="s">
        <v>332</v>
      </c>
      <c r="AC191" s="60">
        <f t="shared" si="16"/>
        <v>1</v>
      </c>
      <c r="AD191" s="60">
        <f t="shared" si="17"/>
        <v>2</v>
      </c>
      <c r="AE191" s="61">
        <f t="shared" si="18"/>
        <v>3</v>
      </c>
      <c r="AF191" s="61">
        <f>INDEX($BB$26:BG$44,MATCH(AE191,$BA$26:$BA$44,-1),MATCH(D191,$BB$25:$BG$25))</f>
        <v>0</v>
      </c>
      <c r="AG191" s="93">
        <f t="shared" si="19"/>
        <v>3</v>
      </c>
      <c r="AH191" s="61">
        <v>1</v>
      </c>
      <c r="AI191" s="61">
        <v>1</v>
      </c>
      <c r="AJ191" s="61">
        <v>1</v>
      </c>
      <c r="AK191" s="61">
        <v>0.8</v>
      </c>
      <c r="AL191" s="61">
        <v>0.8</v>
      </c>
      <c r="AM191" s="61">
        <v>0.8</v>
      </c>
      <c r="AN191" s="84">
        <f t="shared" si="20"/>
        <v>3000.32</v>
      </c>
      <c r="AO191" s="85">
        <f t="shared" si="21"/>
        <v>60006400</v>
      </c>
      <c r="AP191" s="85">
        <f t="shared" si="22"/>
        <v>0</v>
      </c>
      <c r="AQ191" s="85">
        <f t="shared" si="23"/>
        <v>0</v>
      </c>
      <c r="AR191" s="69"/>
      <c r="AS191" s="99"/>
      <c r="AT191" s="99"/>
      <c r="AU191" s="99"/>
      <c r="AV191" s="99"/>
    </row>
    <row r="192" spans="1:48" ht="15" customHeight="1">
      <c r="A192" s="11" t="s">
        <v>191</v>
      </c>
      <c r="B192" s="11">
        <v>435</v>
      </c>
      <c r="D192" s="49" t="s">
        <v>22</v>
      </c>
      <c r="E192" s="47">
        <v>5</v>
      </c>
      <c r="F192" s="47">
        <v>2</v>
      </c>
      <c r="G192" s="47">
        <v>7</v>
      </c>
      <c r="H192" s="47">
        <v>0</v>
      </c>
      <c r="I192" s="47">
        <v>0</v>
      </c>
      <c r="J192" s="47">
        <v>0</v>
      </c>
      <c r="K192" s="47" t="s">
        <v>41</v>
      </c>
      <c r="L192" s="48">
        <v>0</v>
      </c>
      <c r="M192" s="48"/>
      <c r="N192" s="47"/>
      <c r="O192" s="11" t="s">
        <v>10</v>
      </c>
      <c r="P192" s="11" t="s">
        <v>33</v>
      </c>
      <c r="Q192" s="11" t="s">
        <v>25</v>
      </c>
      <c r="W192" s="45">
        <v>0</v>
      </c>
      <c r="X192" s="45">
        <v>0</v>
      </c>
      <c r="Y192" s="45">
        <v>0</v>
      </c>
      <c r="Z192" s="45"/>
      <c r="AA192" s="184" t="s">
        <v>10</v>
      </c>
      <c r="AB192" s="11" t="s">
        <v>348</v>
      </c>
      <c r="AC192" s="60">
        <f t="shared" si="16"/>
        <v>-0.5</v>
      </c>
      <c r="AD192" s="60">
        <f t="shared" si="17"/>
        <v>0</v>
      </c>
      <c r="AE192" s="61">
        <f t="shared" si="18"/>
        <v>-0.5</v>
      </c>
      <c r="AF192" s="61">
        <f>INDEX($BB$26:BG$44,MATCH(AE192,$BA$26:$BA$44,-1),MATCH(D192,$BB$25:$BG$25))</f>
        <v>0</v>
      </c>
      <c r="AG192" s="93">
        <f t="shared" si="19"/>
        <v>-0.5</v>
      </c>
      <c r="AH192" s="61">
        <v>1</v>
      </c>
      <c r="AI192" s="61">
        <v>1</v>
      </c>
      <c r="AJ192" s="61">
        <v>1</v>
      </c>
      <c r="AK192" s="61">
        <v>1</v>
      </c>
      <c r="AL192" s="61">
        <v>1</v>
      </c>
      <c r="AM192" s="61">
        <v>0.8</v>
      </c>
      <c r="AN192" s="61">
        <f t="shared" si="20"/>
        <v>44</v>
      </c>
      <c r="AO192" s="62">
        <f t="shared" si="21"/>
        <v>0</v>
      </c>
      <c r="AP192" s="62">
        <f t="shared" si="22"/>
        <v>0</v>
      </c>
      <c r="AQ192" s="62">
        <f t="shared" si="23"/>
        <v>0</v>
      </c>
    </row>
    <row r="193" spans="1:48" ht="15" customHeight="1">
      <c r="A193" s="11" t="s">
        <v>172</v>
      </c>
      <c r="B193" s="11">
        <v>3006</v>
      </c>
      <c r="D193" s="49" t="s">
        <v>18</v>
      </c>
      <c r="E193" s="47">
        <v>4</v>
      </c>
      <c r="F193" s="47">
        <v>4</v>
      </c>
      <c r="G193" s="47">
        <v>5</v>
      </c>
      <c r="H193" s="47">
        <v>4</v>
      </c>
      <c r="I193" s="47">
        <v>7</v>
      </c>
      <c r="J193" s="47">
        <v>5</v>
      </c>
      <c r="K193" s="47" t="s">
        <v>41</v>
      </c>
      <c r="L193" s="48" t="s">
        <v>15</v>
      </c>
      <c r="M193" s="48"/>
      <c r="N193" s="47"/>
      <c r="O193" s="11" t="s">
        <v>25</v>
      </c>
      <c r="S193" s="59"/>
      <c r="T193" s="59"/>
      <c r="W193" s="45">
        <v>2</v>
      </c>
      <c r="X193" s="45">
        <v>0</v>
      </c>
      <c r="Y193" s="45">
        <v>3</v>
      </c>
      <c r="Z193" s="45"/>
      <c r="AA193" s="184" t="s">
        <v>53</v>
      </c>
      <c r="AB193" s="11" t="s">
        <v>335</v>
      </c>
      <c r="AC193" s="60">
        <f t="shared" si="16"/>
        <v>1</v>
      </c>
      <c r="AD193" s="60">
        <f t="shared" si="17"/>
        <v>2</v>
      </c>
      <c r="AE193" s="61">
        <f t="shared" si="18"/>
        <v>3</v>
      </c>
      <c r="AF193" s="61">
        <f>INDEX($BB$26:BG$44,MATCH(AE193,$BA$26:$BA$44,-1),MATCH(D193,$BB$25:$BG$25))</f>
        <v>0.5</v>
      </c>
      <c r="AG193" s="93">
        <f t="shared" si="19"/>
        <v>3.5</v>
      </c>
      <c r="AH193" s="61">
        <v>1</v>
      </c>
      <c r="AI193" s="61">
        <v>1</v>
      </c>
      <c r="AJ193" s="61">
        <v>1</v>
      </c>
      <c r="AK193" s="61">
        <v>1</v>
      </c>
      <c r="AL193" s="61">
        <v>1</v>
      </c>
      <c r="AM193" s="61">
        <v>0.8</v>
      </c>
      <c r="AN193" s="61">
        <f t="shared" si="20"/>
        <v>4688</v>
      </c>
      <c r="AO193" s="62">
        <f t="shared" si="21"/>
        <v>93760000</v>
      </c>
      <c r="AP193" s="62">
        <f t="shared" si="22"/>
        <v>0</v>
      </c>
      <c r="AQ193" s="62">
        <f t="shared" si="23"/>
        <v>0</v>
      </c>
      <c r="AR193" s="69"/>
      <c r="AS193" s="99"/>
      <c r="AT193" s="99"/>
      <c r="AU193" s="99"/>
      <c r="AV193" s="99"/>
    </row>
    <row r="194" spans="1:48" ht="15" customHeight="1">
      <c r="A194" s="58" t="s">
        <v>49</v>
      </c>
      <c r="B194" s="58">
        <v>905</v>
      </c>
      <c r="C194" s="58"/>
      <c r="D194" s="63" t="s">
        <v>17</v>
      </c>
      <c r="E194" s="64">
        <v>8</v>
      </c>
      <c r="F194" s="64">
        <v>8</v>
      </c>
      <c r="G194" s="64">
        <v>6</v>
      </c>
      <c r="H194" s="64">
        <v>0</v>
      </c>
      <c r="I194" s="64">
        <v>0</v>
      </c>
      <c r="J194" s="64">
        <v>1</v>
      </c>
      <c r="K194" s="64" t="s">
        <v>41</v>
      </c>
      <c r="L194" s="65" t="s">
        <v>15</v>
      </c>
      <c r="M194" s="65"/>
      <c r="N194" s="64"/>
      <c r="O194" s="58" t="s">
        <v>33</v>
      </c>
      <c r="P194" s="58" t="s">
        <v>25</v>
      </c>
      <c r="Q194" s="58"/>
      <c r="R194" s="58"/>
      <c r="S194" s="58"/>
      <c r="T194" s="58"/>
      <c r="U194" s="58"/>
      <c r="V194" s="58"/>
      <c r="W194" s="67">
        <v>5</v>
      </c>
      <c r="X194" s="67">
        <v>0</v>
      </c>
      <c r="Y194" s="67">
        <v>4</v>
      </c>
      <c r="Z194" s="67"/>
      <c r="AA194" s="185" t="s">
        <v>52</v>
      </c>
      <c r="AB194" s="58" t="s">
        <v>333</v>
      </c>
      <c r="AC194" s="60">
        <f t="shared" si="16"/>
        <v>1</v>
      </c>
      <c r="AD194" s="60">
        <f t="shared" si="17"/>
        <v>0</v>
      </c>
      <c r="AE194" s="61">
        <f t="shared" si="18"/>
        <v>1</v>
      </c>
      <c r="AF194" s="61">
        <f>INDEX($BB$26:BG$44,MATCH(AE194,$BA$26:$BA$44,-1),MATCH(D194,$BB$25:$BG$25))</f>
        <v>0</v>
      </c>
      <c r="AG194" s="93">
        <f t="shared" si="19"/>
        <v>1</v>
      </c>
      <c r="AH194" s="61">
        <v>1</v>
      </c>
      <c r="AI194" s="61">
        <v>1</v>
      </c>
      <c r="AJ194" s="61">
        <v>1</v>
      </c>
      <c r="AK194" s="61">
        <v>1</v>
      </c>
      <c r="AL194" s="61">
        <v>1</v>
      </c>
      <c r="AM194" s="61">
        <v>0.8</v>
      </c>
      <c r="AN194" s="68">
        <f t="shared" si="20"/>
        <v>4688</v>
      </c>
      <c r="AO194" s="69">
        <f t="shared" si="21"/>
        <v>23440</v>
      </c>
      <c r="AP194" s="69">
        <f t="shared" si="22"/>
        <v>0</v>
      </c>
      <c r="AQ194" s="69">
        <f t="shared" si="23"/>
        <v>0</v>
      </c>
      <c r="AR194" s="69"/>
      <c r="AS194" s="101"/>
      <c r="AT194" s="101"/>
      <c r="AU194" s="101"/>
      <c r="AV194" s="101"/>
    </row>
    <row r="195" spans="1:48" ht="15" customHeight="1">
      <c r="A195" s="58" t="s">
        <v>326</v>
      </c>
      <c r="B195" s="58">
        <v>3136</v>
      </c>
      <c r="C195" s="58"/>
      <c r="D195" s="63" t="s">
        <v>22</v>
      </c>
      <c r="E195" s="64">
        <v>7</v>
      </c>
      <c r="F195" s="64">
        <v>5</v>
      </c>
      <c r="G195" s="64">
        <v>9</v>
      </c>
      <c r="H195" s="64">
        <v>0</v>
      </c>
      <c r="I195" s="64">
        <v>0</v>
      </c>
      <c r="J195" s="64">
        <v>0</v>
      </c>
      <c r="K195" s="64" t="s">
        <v>41</v>
      </c>
      <c r="L195" s="65">
        <v>0</v>
      </c>
      <c r="M195" s="65"/>
      <c r="N195" s="64"/>
      <c r="O195" s="58" t="s">
        <v>10</v>
      </c>
      <c r="P195" s="58" t="s">
        <v>33</v>
      </c>
      <c r="Q195" s="58" t="s">
        <v>25</v>
      </c>
      <c r="R195" s="58"/>
      <c r="S195" s="58"/>
      <c r="T195" s="58"/>
      <c r="U195" s="58"/>
      <c r="V195" s="58"/>
      <c r="W195" s="67">
        <v>0</v>
      </c>
      <c r="X195" s="67">
        <v>0</v>
      </c>
      <c r="Y195" s="67">
        <v>3</v>
      </c>
      <c r="Z195" s="67"/>
      <c r="AA195" s="185" t="s">
        <v>10</v>
      </c>
      <c r="AB195" s="58" t="s">
        <v>351</v>
      </c>
      <c r="AC195" s="60">
        <f t="shared" si="16"/>
        <v>-0.5</v>
      </c>
      <c r="AD195" s="60">
        <f t="shared" si="17"/>
        <v>0</v>
      </c>
      <c r="AE195" s="61">
        <f t="shared" si="18"/>
        <v>-0.5</v>
      </c>
      <c r="AF195" s="61">
        <f>INDEX($BB$26:BG$44,MATCH(AE195,$BA$26:$BA$44,-1),MATCH(D195,$BB$25:$BG$25))</f>
        <v>0</v>
      </c>
      <c r="AG195" s="93">
        <f t="shared" si="19"/>
        <v>-0.5</v>
      </c>
      <c r="AH195" s="61">
        <v>1</v>
      </c>
      <c r="AI195" s="61">
        <v>1</v>
      </c>
      <c r="AJ195" s="61">
        <v>1</v>
      </c>
      <c r="AK195" s="61">
        <v>1</v>
      </c>
      <c r="AL195" s="61">
        <v>1</v>
      </c>
      <c r="AM195" s="61">
        <v>0.8</v>
      </c>
      <c r="AN195" s="68">
        <f t="shared" si="20"/>
        <v>44</v>
      </c>
      <c r="AO195" s="69">
        <f t="shared" si="21"/>
        <v>0</v>
      </c>
      <c r="AP195" s="69">
        <f t="shared" si="22"/>
        <v>0</v>
      </c>
      <c r="AQ195" s="69">
        <f t="shared" si="23"/>
        <v>0</v>
      </c>
      <c r="AR195" s="62"/>
      <c r="AS195" s="101"/>
      <c r="AT195" s="101"/>
      <c r="AU195" s="101"/>
      <c r="AV195" s="101"/>
    </row>
    <row r="196" spans="1:48" ht="15" customHeight="1">
      <c r="A196" s="58" t="s">
        <v>124</v>
      </c>
      <c r="B196" s="58">
        <v>2002</v>
      </c>
      <c r="C196" s="58"/>
      <c r="D196" s="63" t="s">
        <v>14</v>
      </c>
      <c r="E196" s="64">
        <v>4</v>
      </c>
      <c r="F196" s="64">
        <v>6</v>
      </c>
      <c r="G196" s="64">
        <v>3</v>
      </c>
      <c r="H196" s="64">
        <v>2</v>
      </c>
      <c r="I196" s="64">
        <v>3</v>
      </c>
      <c r="J196" s="64">
        <v>0</v>
      </c>
      <c r="K196" s="64" t="s">
        <v>41</v>
      </c>
      <c r="L196" s="65">
        <v>9</v>
      </c>
      <c r="M196" s="65"/>
      <c r="N196" s="64" t="s">
        <v>23</v>
      </c>
      <c r="O196" s="58" t="s">
        <v>33</v>
      </c>
      <c r="P196" s="58" t="s">
        <v>25</v>
      </c>
      <c r="Q196" s="58"/>
      <c r="R196" s="58"/>
      <c r="S196" s="58"/>
      <c r="T196" s="58"/>
      <c r="U196" s="58"/>
      <c r="V196" s="58"/>
      <c r="W196" s="67">
        <v>1</v>
      </c>
      <c r="X196" s="67">
        <v>0</v>
      </c>
      <c r="Y196" s="67">
        <v>3</v>
      </c>
      <c r="Z196" s="67"/>
      <c r="AA196" s="185" t="s">
        <v>53</v>
      </c>
      <c r="AB196" s="58" t="s">
        <v>334</v>
      </c>
      <c r="AC196" s="60">
        <f t="shared" si="16"/>
        <v>1</v>
      </c>
      <c r="AD196" s="60">
        <f t="shared" si="17"/>
        <v>1</v>
      </c>
      <c r="AE196" s="61">
        <f t="shared" si="18"/>
        <v>2</v>
      </c>
      <c r="AF196" s="61">
        <f>INDEX($BB$26:BG$44,MATCH(AE196,$BA$26:$BA$44,-1),MATCH(D196,$BB$25:$BG$25))</f>
        <v>0.5</v>
      </c>
      <c r="AG196" s="93">
        <f t="shared" si="19"/>
        <v>2.5</v>
      </c>
      <c r="AH196" s="61">
        <v>1</v>
      </c>
      <c r="AI196" s="61">
        <v>1</v>
      </c>
      <c r="AJ196" s="61">
        <v>1</v>
      </c>
      <c r="AK196" s="61">
        <v>1</v>
      </c>
      <c r="AL196" s="61">
        <v>1</v>
      </c>
      <c r="AM196" s="61">
        <v>0.8</v>
      </c>
      <c r="AN196" s="68">
        <f t="shared" si="20"/>
        <v>2928</v>
      </c>
      <c r="AO196" s="69">
        <f t="shared" si="21"/>
        <v>292800</v>
      </c>
      <c r="AP196" s="69">
        <f t="shared" si="22"/>
        <v>0</v>
      </c>
      <c r="AQ196" s="69">
        <f t="shared" si="23"/>
        <v>0</v>
      </c>
      <c r="AR196" s="62"/>
      <c r="AS196" s="100"/>
      <c r="AT196" s="100"/>
      <c r="AU196" s="100"/>
      <c r="AV196" s="100"/>
    </row>
    <row r="197" spans="1:48" ht="15" customHeight="1">
      <c r="A197" s="11" t="s">
        <v>298</v>
      </c>
      <c r="B197" s="11">
        <v>2725</v>
      </c>
      <c r="D197" s="49" t="s">
        <v>22</v>
      </c>
      <c r="E197" s="47">
        <v>4</v>
      </c>
      <c r="F197" s="47">
        <v>7</v>
      </c>
      <c r="G197" s="47">
        <v>4</v>
      </c>
      <c r="H197" s="47">
        <v>0</v>
      </c>
      <c r="I197" s="47">
        <v>0</v>
      </c>
      <c r="J197" s="47">
        <v>0</v>
      </c>
      <c r="K197" s="47" t="s">
        <v>41</v>
      </c>
      <c r="L197" s="48">
        <v>0</v>
      </c>
      <c r="M197" s="48"/>
      <c r="N197" s="47"/>
      <c r="O197" s="11" t="s">
        <v>10</v>
      </c>
      <c r="P197" s="11" t="s">
        <v>33</v>
      </c>
      <c r="Q197" s="11" t="s">
        <v>25</v>
      </c>
      <c r="W197" s="45">
        <v>0</v>
      </c>
      <c r="X197" s="45">
        <v>2</v>
      </c>
      <c r="Y197" s="45">
        <v>4</v>
      </c>
      <c r="Z197" s="45"/>
      <c r="AA197" s="184" t="s">
        <v>10</v>
      </c>
      <c r="AB197" s="11" t="s">
        <v>347</v>
      </c>
      <c r="AC197" s="60">
        <f t="shared" si="16"/>
        <v>-0.5</v>
      </c>
      <c r="AD197" s="60">
        <f t="shared" si="17"/>
        <v>0</v>
      </c>
      <c r="AE197" s="61">
        <f t="shared" si="18"/>
        <v>-0.5</v>
      </c>
      <c r="AF197" s="61">
        <f>INDEX($BB$26:BG$44,MATCH(AE197,$BA$26:$BA$44,-1),MATCH(D197,$BB$25:$BG$25))</f>
        <v>0</v>
      </c>
      <c r="AG197" s="93">
        <f t="shared" si="19"/>
        <v>-0.5</v>
      </c>
      <c r="AH197" s="61">
        <v>1</v>
      </c>
      <c r="AI197" s="61">
        <v>1</v>
      </c>
      <c r="AJ197" s="61">
        <v>1</v>
      </c>
      <c r="AK197" s="61">
        <v>1</v>
      </c>
      <c r="AL197" s="61">
        <v>1</v>
      </c>
      <c r="AM197" s="61">
        <v>0.8</v>
      </c>
      <c r="AN197" s="61">
        <f t="shared" si="20"/>
        <v>44</v>
      </c>
      <c r="AO197" s="62">
        <f t="shared" si="21"/>
        <v>0</v>
      </c>
      <c r="AP197" s="62">
        <f t="shared" si="22"/>
        <v>0</v>
      </c>
      <c r="AQ197" s="62">
        <f t="shared" si="23"/>
        <v>0</v>
      </c>
      <c r="AR197" s="85"/>
      <c r="AS197" s="99"/>
      <c r="AT197" s="99"/>
      <c r="AU197" s="99"/>
      <c r="AV197" s="99"/>
    </row>
    <row r="198" spans="1:48" ht="15" customHeight="1">
      <c r="A198" s="11" t="s">
        <v>109</v>
      </c>
      <c r="B198" s="11">
        <v>1601</v>
      </c>
      <c r="D198" s="49" t="s">
        <v>17</v>
      </c>
      <c r="E198" s="47">
        <v>8</v>
      </c>
      <c r="F198" s="47" t="s">
        <v>18</v>
      </c>
      <c r="G198" s="47">
        <v>5</v>
      </c>
      <c r="H198" s="47">
        <v>0</v>
      </c>
      <c r="I198" s="47">
        <v>0</v>
      </c>
      <c r="J198" s="47">
        <v>0</v>
      </c>
      <c r="K198" s="47" t="s">
        <v>41</v>
      </c>
      <c r="L198" s="48">
        <v>8</v>
      </c>
      <c r="M198" s="48"/>
      <c r="N198" s="47"/>
      <c r="O198" s="11" t="s">
        <v>10</v>
      </c>
      <c r="P198" s="11" t="s">
        <v>21</v>
      </c>
      <c r="Q198" s="11" t="s">
        <v>33</v>
      </c>
      <c r="R198" s="11" t="s">
        <v>25</v>
      </c>
      <c r="W198" s="45">
        <v>6</v>
      </c>
      <c r="X198" s="45">
        <v>0</v>
      </c>
      <c r="Y198" s="45">
        <v>0</v>
      </c>
      <c r="Z198" s="45"/>
      <c r="AA198" s="184" t="s">
        <v>53</v>
      </c>
      <c r="AB198" s="11" t="s">
        <v>333</v>
      </c>
      <c r="AC198" s="60">
        <f t="shared" si="16"/>
        <v>0.5</v>
      </c>
      <c r="AD198" s="60">
        <f t="shared" si="17"/>
        <v>0</v>
      </c>
      <c r="AE198" s="61">
        <f t="shared" si="18"/>
        <v>0.5</v>
      </c>
      <c r="AF198" s="61">
        <f>INDEX($BB$26:BG$44,MATCH(AE198,$BA$26:$BA$44,-1),MATCH(D198,$BB$25:$BG$25))</f>
        <v>0.5</v>
      </c>
      <c r="AG198" s="93">
        <f t="shared" si="19"/>
        <v>1</v>
      </c>
      <c r="AH198" s="61">
        <v>1</v>
      </c>
      <c r="AI198" s="61">
        <v>1</v>
      </c>
      <c r="AJ198" s="61">
        <v>1</v>
      </c>
      <c r="AK198" s="61">
        <v>1</v>
      </c>
      <c r="AL198" s="61">
        <v>0.8</v>
      </c>
      <c r="AM198" s="61">
        <v>0.8</v>
      </c>
      <c r="AN198" s="61">
        <f t="shared" si="20"/>
        <v>1465.6000000000001</v>
      </c>
      <c r="AO198" s="62">
        <f t="shared" si="21"/>
        <v>8793.6</v>
      </c>
      <c r="AP198" s="62">
        <f t="shared" si="22"/>
        <v>0</v>
      </c>
      <c r="AQ198" s="62">
        <f t="shared" si="23"/>
        <v>0</v>
      </c>
      <c r="AR198" s="62"/>
      <c r="AS198" s="99"/>
      <c r="AT198" s="99"/>
      <c r="AU198" s="99"/>
      <c r="AV198" s="99"/>
    </row>
    <row r="199" spans="1:48" ht="15" customHeight="1">
      <c r="A199" s="11" t="s">
        <v>203</v>
      </c>
      <c r="B199" s="11">
        <v>730</v>
      </c>
      <c r="D199" s="49" t="s">
        <v>22</v>
      </c>
      <c r="E199" s="47">
        <v>3</v>
      </c>
      <c r="F199" s="47">
        <v>4</v>
      </c>
      <c r="G199" s="47">
        <v>3</v>
      </c>
      <c r="H199" s="47">
        <v>0</v>
      </c>
      <c r="I199" s="47">
        <v>0</v>
      </c>
      <c r="J199" s="47">
        <v>0</v>
      </c>
      <c r="K199" s="47" t="s">
        <v>41</v>
      </c>
      <c r="L199" s="48">
        <v>0</v>
      </c>
      <c r="M199" s="48"/>
      <c r="N199" s="47"/>
      <c r="O199" s="11" t="s">
        <v>10</v>
      </c>
      <c r="P199" s="11" t="s">
        <v>33</v>
      </c>
      <c r="Q199" s="11" t="s">
        <v>25</v>
      </c>
      <c r="R199" s="11" t="s">
        <v>6</v>
      </c>
      <c r="W199" s="45">
        <v>0</v>
      </c>
      <c r="X199" s="45">
        <v>0</v>
      </c>
      <c r="Y199" s="45">
        <v>3</v>
      </c>
      <c r="Z199" s="45"/>
      <c r="AA199" s="184" t="s">
        <v>10</v>
      </c>
      <c r="AB199" s="11" t="s">
        <v>344</v>
      </c>
      <c r="AC199" s="60">
        <f t="shared" si="16"/>
        <v>-0.5</v>
      </c>
      <c r="AD199" s="60">
        <f t="shared" si="17"/>
        <v>0</v>
      </c>
      <c r="AE199" s="61">
        <f t="shared" si="18"/>
        <v>-0.5</v>
      </c>
      <c r="AF199" s="61">
        <f>INDEX($BB$26:BG$44,MATCH(AE199,$BA$26:$BA$44,-1),MATCH(D199,$BB$25:$BG$25))</f>
        <v>0</v>
      </c>
      <c r="AG199" s="93">
        <f t="shared" si="19"/>
        <v>-0.5</v>
      </c>
      <c r="AH199" s="61">
        <v>1</v>
      </c>
      <c r="AI199" s="61">
        <v>1</v>
      </c>
      <c r="AJ199" s="61">
        <v>1</v>
      </c>
      <c r="AK199" s="61">
        <v>1</v>
      </c>
      <c r="AL199" s="61">
        <v>1</v>
      </c>
      <c r="AM199" s="61">
        <v>0.8</v>
      </c>
      <c r="AN199" s="61">
        <f t="shared" si="20"/>
        <v>44</v>
      </c>
      <c r="AO199" s="62">
        <f t="shared" si="21"/>
        <v>0</v>
      </c>
      <c r="AP199" s="62">
        <f t="shared" si="22"/>
        <v>0</v>
      </c>
      <c r="AQ199" s="62">
        <f t="shared" si="23"/>
        <v>0</v>
      </c>
      <c r="AR199" s="62"/>
      <c r="AS199" s="99"/>
      <c r="AT199" s="99"/>
      <c r="AU199" s="99"/>
      <c r="AV199" s="99"/>
    </row>
    <row r="200" spans="1:48" ht="15" customHeight="1">
      <c r="A200" s="11" t="s">
        <v>278</v>
      </c>
      <c r="B200" s="11">
        <v>2234</v>
      </c>
      <c r="D200" s="49" t="s">
        <v>17</v>
      </c>
      <c r="E200" s="47">
        <v>4</v>
      </c>
      <c r="F200" s="47">
        <v>4</v>
      </c>
      <c r="G200" s="47">
        <v>2</v>
      </c>
      <c r="H200" s="47">
        <v>4</v>
      </c>
      <c r="I200" s="47">
        <v>6</v>
      </c>
      <c r="J200" s="47">
        <v>8</v>
      </c>
      <c r="K200" s="47" t="s">
        <v>41</v>
      </c>
      <c r="L200" s="48">
        <v>8</v>
      </c>
      <c r="M200" s="48"/>
      <c r="N200" s="47"/>
      <c r="O200" s="11" t="s">
        <v>25</v>
      </c>
      <c r="P200" s="11" t="s">
        <v>6</v>
      </c>
      <c r="S200" s="59"/>
      <c r="T200" s="59"/>
      <c r="W200" s="45">
        <v>7</v>
      </c>
      <c r="X200" s="45">
        <v>0</v>
      </c>
      <c r="Y200" s="45">
        <v>3</v>
      </c>
      <c r="Z200" s="45"/>
      <c r="AA200" s="184" t="s">
        <v>243</v>
      </c>
      <c r="AB200" s="11" t="s">
        <v>350</v>
      </c>
      <c r="AC200" s="60">
        <f t="shared" si="16"/>
        <v>0.5</v>
      </c>
      <c r="AD200" s="60">
        <f t="shared" si="17"/>
        <v>2</v>
      </c>
      <c r="AE200" s="61">
        <f t="shared" si="18"/>
        <v>2.5</v>
      </c>
      <c r="AF200" s="61">
        <f>INDEX($BB$26:BG$44,MATCH(AE200,$BA$26:$BA$44,-1),MATCH(D200,$BB$25:$BG$25))</f>
        <v>0</v>
      </c>
      <c r="AG200" s="93">
        <f t="shared" si="19"/>
        <v>2.5</v>
      </c>
      <c r="AH200" s="61">
        <v>1</v>
      </c>
      <c r="AI200" s="61">
        <v>1</v>
      </c>
      <c r="AJ200" s="61">
        <v>1</v>
      </c>
      <c r="AK200" s="61">
        <v>0.8</v>
      </c>
      <c r="AL200" s="61">
        <v>1</v>
      </c>
      <c r="AM200" s="61">
        <v>0.8</v>
      </c>
      <c r="AN200" s="61">
        <f t="shared" si="20"/>
        <v>1465.6000000000001</v>
      </c>
      <c r="AO200" s="62">
        <f t="shared" si="21"/>
        <v>102592000.00000001</v>
      </c>
      <c r="AP200" s="62">
        <f t="shared" si="22"/>
        <v>0</v>
      </c>
      <c r="AQ200" s="62">
        <f t="shared" si="23"/>
        <v>0</v>
      </c>
      <c r="AR200" s="62"/>
      <c r="AS200" s="104"/>
      <c r="AT200" s="104"/>
      <c r="AU200" s="104"/>
      <c r="AV200" s="104"/>
    </row>
    <row r="201" spans="1:48" ht="15" customHeight="1">
      <c r="A201" s="58" t="s">
        <v>87</v>
      </c>
      <c r="B201" s="58">
        <v>807</v>
      </c>
      <c r="C201" s="58"/>
      <c r="D201" s="63" t="s">
        <v>15</v>
      </c>
      <c r="E201" s="64">
        <v>6</v>
      </c>
      <c r="F201" s="64">
        <v>6</v>
      </c>
      <c r="G201" s="64" t="s">
        <v>15</v>
      </c>
      <c r="H201" s="64">
        <v>2</v>
      </c>
      <c r="I201" s="64">
        <v>4</v>
      </c>
      <c r="J201" s="64">
        <v>5</v>
      </c>
      <c r="K201" s="64" t="s">
        <v>41</v>
      </c>
      <c r="L201" s="65" t="s">
        <v>15</v>
      </c>
      <c r="M201" s="65"/>
      <c r="N201" s="64"/>
      <c r="O201" s="58" t="s">
        <v>33</v>
      </c>
      <c r="P201" s="58" t="s">
        <v>25</v>
      </c>
      <c r="Q201" s="58" t="s">
        <v>30</v>
      </c>
      <c r="R201" s="58"/>
      <c r="S201" s="58"/>
      <c r="T201" s="58"/>
      <c r="U201" s="58"/>
      <c r="V201" s="58"/>
      <c r="W201" s="67">
        <v>6</v>
      </c>
      <c r="X201" s="67">
        <v>1</v>
      </c>
      <c r="Y201" s="67">
        <v>4</v>
      </c>
      <c r="Z201" s="67"/>
      <c r="AA201" s="185" t="s">
        <v>52</v>
      </c>
      <c r="AB201" s="58" t="s">
        <v>332</v>
      </c>
      <c r="AC201" s="60">
        <f t="shared" si="16"/>
        <v>1</v>
      </c>
      <c r="AD201" s="60">
        <f t="shared" si="17"/>
        <v>1</v>
      </c>
      <c r="AE201" s="61">
        <f t="shared" si="18"/>
        <v>2</v>
      </c>
      <c r="AF201" s="61">
        <f>INDEX($BB$26:BG$44,MATCH(AE201,$BA$26:$BA$44,-1),MATCH(D201,$BB$25:$BG$25))</f>
        <v>1</v>
      </c>
      <c r="AG201" s="93">
        <f t="shared" si="19"/>
        <v>3</v>
      </c>
      <c r="AH201" s="61">
        <v>1</v>
      </c>
      <c r="AI201" s="61">
        <v>1</v>
      </c>
      <c r="AJ201" s="61">
        <v>1</v>
      </c>
      <c r="AK201" s="61">
        <v>1</v>
      </c>
      <c r="AL201" s="61">
        <v>1</v>
      </c>
      <c r="AM201" s="61">
        <v>0.8</v>
      </c>
      <c r="AN201" s="68">
        <f t="shared" si="20"/>
        <v>4688</v>
      </c>
      <c r="AO201" s="69">
        <f t="shared" si="21"/>
        <v>2812800</v>
      </c>
      <c r="AP201" s="69">
        <f t="shared" si="22"/>
        <v>0</v>
      </c>
      <c r="AQ201" s="69">
        <f t="shared" si="23"/>
        <v>0</v>
      </c>
      <c r="AR201" s="62"/>
      <c r="AS201" s="99"/>
      <c r="AT201" s="99"/>
      <c r="AU201" s="99"/>
      <c r="AV201" s="99"/>
    </row>
    <row r="202" spans="1:48" ht="15" customHeight="1">
      <c r="A202" s="11" t="s">
        <v>139</v>
      </c>
      <c r="B202" s="11">
        <v>2305</v>
      </c>
      <c r="D202" s="49" t="s">
        <v>16</v>
      </c>
      <c r="E202" s="47">
        <v>5</v>
      </c>
      <c r="F202" s="47">
        <v>3</v>
      </c>
      <c r="G202" s="47">
        <v>8</v>
      </c>
      <c r="H202" s="47">
        <v>2</v>
      </c>
      <c r="I202" s="47">
        <v>0</v>
      </c>
      <c r="J202" s="47">
        <v>2</v>
      </c>
      <c r="K202" s="47" t="s">
        <v>41</v>
      </c>
      <c r="L202" s="48" t="s">
        <v>15</v>
      </c>
      <c r="M202" s="48"/>
      <c r="N202" s="47"/>
      <c r="O202" s="11" t="s">
        <v>33</v>
      </c>
      <c r="P202" s="11" t="s">
        <v>25</v>
      </c>
      <c r="W202" s="45">
        <v>1</v>
      </c>
      <c r="X202" s="45">
        <v>1</v>
      </c>
      <c r="Y202" s="45">
        <v>2</v>
      </c>
      <c r="Z202" s="45"/>
      <c r="AA202" s="184" t="s">
        <v>53</v>
      </c>
      <c r="AB202" s="11" t="s">
        <v>350</v>
      </c>
      <c r="AC202" s="60">
        <f t="shared" si="16"/>
        <v>1</v>
      </c>
      <c r="AD202" s="60">
        <f t="shared" si="17"/>
        <v>1</v>
      </c>
      <c r="AE202" s="61">
        <f t="shared" si="18"/>
        <v>2</v>
      </c>
      <c r="AF202" s="61">
        <f>INDEX($BB$26:BG$44,MATCH(AE202,$BA$26:$BA$44,-1),MATCH(D202,$BB$25:$BG$25))</f>
        <v>0</v>
      </c>
      <c r="AG202" s="93">
        <f t="shared" si="19"/>
        <v>2</v>
      </c>
      <c r="AH202" s="61">
        <v>1</v>
      </c>
      <c r="AI202" s="61">
        <v>1</v>
      </c>
      <c r="AJ202" s="61">
        <v>1</v>
      </c>
      <c r="AK202" s="61">
        <v>1</v>
      </c>
      <c r="AL202" s="61">
        <v>1</v>
      </c>
      <c r="AM202" s="61">
        <v>0.8</v>
      </c>
      <c r="AN202" s="61">
        <f t="shared" si="20"/>
        <v>4688</v>
      </c>
      <c r="AO202" s="62">
        <f t="shared" si="21"/>
        <v>468800</v>
      </c>
      <c r="AP202" s="62">
        <f t="shared" si="22"/>
        <v>0</v>
      </c>
      <c r="AQ202" s="62">
        <f t="shared" si="23"/>
        <v>0</v>
      </c>
      <c r="AR202" s="62"/>
      <c r="AS202" s="100"/>
      <c r="AT202" s="100"/>
      <c r="AU202" s="100"/>
      <c r="AV202" s="100"/>
    </row>
    <row r="203" spans="1:48" ht="15" customHeight="1">
      <c r="A203" s="58" t="s">
        <v>309</v>
      </c>
      <c r="B203" s="58">
        <v>2833</v>
      </c>
      <c r="C203" s="58"/>
      <c r="D203" s="63" t="s">
        <v>22</v>
      </c>
      <c r="E203" s="64">
        <v>7</v>
      </c>
      <c r="F203" s="64">
        <v>6</v>
      </c>
      <c r="G203" s="64">
        <v>5</v>
      </c>
      <c r="H203" s="64">
        <v>0</v>
      </c>
      <c r="I203" s="64">
        <v>0</v>
      </c>
      <c r="J203" s="64">
        <v>0</v>
      </c>
      <c r="K203" s="64" t="s">
        <v>41</v>
      </c>
      <c r="L203" s="65">
        <v>0</v>
      </c>
      <c r="M203" s="65"/>
      <c r="N203" s="64"/>
      <c r="O203" s="58" t="s">
        <v>10</v>
      </c>
      <c r="P203" s="58" t="s">
        <v>33</v>
      </c>
      <c r="Q203" s="58" t="s">
        <v>25</v>
      </c>
      <c r="R203" s="58"/>
      <c r="S203" s="58"/>
      <c r="T203" s="58"/>
      <c r="U203" s="58"/>
      <c r="V203" s="58"/>
      <c r="W203" s="67">
        <v>0</v>
      </c>
      <c r="X203" s="67">
        <v>1</v>
      </c>
      <c r="Y203" s="67">
        <v>3</v>
      </c>
      <c r="Z203" s="67"/>
      <c r="AA203" s="185" t="s">
        <v>10</v>
      </c>
      <c r="AB203" s="58" t="s">
        <v>351</v>
      </c>
      <c r="AC203" s="60">
        <f t="shared" si="16"/>
        <v>-0.5</v>
      </c>
      <c r="AD203" s="60">
        <f t="shared" si="17"/>
        <v>0</v>
      </c>
      <c r="AE203" s="61">
        <f t="shared" si="18"/>
        <v>-0.5</v>
      </c>
      <c r="AF203" s="61">
        <f>INDEX($BB$26:BG$44,MATCH(AE203,$BA$26:$BA$44,-1),MATCH(D203,$BB$25:$BG$25))</f>
        <v>0</v>
      </c>
      <c r="AG203" s="93">
        <f t="shared" si="19"/>
        <v>-0.5</v>
      </c>
      <c r="AH203" s="61">
        <v>1</v>
      </c>
      <c r="AI203" s="61">
        <v>1</v>
      </c>
      <c r="AJ203" s="61">
        <v>1</v>
      </c>
      <c r="AK203" s="61">
        <v>1</v>
      </c>
      <c r="AL203" s="61">
        <v>1</v>
      </c>
      <c r="AM203" s="61">
        <v>0.8</v>
      </c>
      <c r="AN203" s="68">
        <f t="shared" si="20"/>
        <v>44</v>
      </c>
      <c r="AO203" s="69">
        <f t="shared" si="21"/>
        <v>0</v>
      </c>
      <c r="AP203" s="69">
        <f t="shared" si="22"/>
        <v>0</v>
      </c>
      <c r="AQ203" s="69">
        <f t="shared" si="23"/>
        <v>0</v>
      </c>
      <c r="AR203" s="62"/>
      <c r="AS203" s="100"/>
      <c r="AT203" s="100"/>
      <c r="AU203" s="100"/>
      <c r="AV203" s="100"/>
    </row>
    <row r="204" spans="1:48" ht="15" customHeight="1">
      <c r="A204" s="11" t="s">
        <v>111</v>
      </c>
      <c r="B204" s="11">
        <v>1606</v>
      </c>
      <c r="D204" s="49" t="s">
        <v>14</v>
      </c>
      <c r="E204" s="47">
        <v>4</v>
      </c>
      <c r="F204" s="47">
        <v>3</v>
      </c>
      <c r="G204" s="47">
        <v>7</v>
      </c>
      <c r="H204" s="47">
        <v>3</v>
      </c>
      <c r="I204" s="47">
        <v>7</v>
      </c>
      <c r="J204" s="47">
        <v>6</v>
      </c>
      <c r="K204" s="47" t="s">
        <v>41</v>
      </c>
      <c r="L204" s="48">
        <v>8</v>
      </c>
      <c r="M204" s="48"/>
      <c r="N204" s="47" t="s">
        <v>23</v>
      </c>
      <c r="O204" s="11" t="s">
        <v>33</v>
      </c>
      <c r="P204" s="11" t="s">
        <v>25</v>
      </c>
      <c r="W204" s="45">
        <v>2</v>
      </c>
      <c r="X204" s="45">
        <v>1</v>
      </c>
      <c r="Y204" s="45">
        <v>3</v>
      </c>
      <c r="Z204" s="45"/>
      <c r="AA204" s="184" t="s">
        <v>52</v>
      </c>
      <c r="AB204" s="11" t="s">
        <v>333</v>
      </c>
      <c r="AC204" s="60">
        <f t="shared" si="16"/>
        <v>0.5</v>
      </c>
      <c r="AD204" s="60">
        <f t="shared" si="17"/>
        <v>1.5</v>
      </c>
      <c r="AE204" s="61">
        <f t="shared" si="18"/>
        <v>2</v>
      </c>
      <c r="AF204" s="61">
        <f>INDEX($BB$26:BG$44,MATCH(AE204,$BA$26:$BA$44,-1),MATCH(D204,$BB$25:$BG$25))</f>
        <v>0.5</v>
      </c>
      <c r="AG204" s="93">
        <f t="shared" si="19"/>
        <v>2.5</v>
      </c>
      <c r="AH204" s="61">
        <v>1</v>
      </c>
      <c r="AI204" s="61">
        <v>1</v>
      </c>
      <c r="AJ204" s="61">
        <v>1</v>
      </c>
      <c r="AK204" s="61">
        <v>1</v>
      </c>
      <c r="AL204" s="61">
        <v>1</v>
      </c>
      <c r="AM204" s="61">
        <v>0.8</v>
      </c>
      <c r="AN204" s="61">
        <f t="shared" si="20"/>
        <v>1832</v>
      </c>
      <c r="AO204" s="62">
        <f t="shared" si="21"/>
        <v>3664000</v>
      </c>
      <c r="AP204" s="62">
        <f t="shared" si="22"/>
        <v>0</v>
      </c>
      <c r="AQ204" s="62">
        <f t="shared" si="23"/>
        <v>0</v>
      </c>
      <c r="AR204" s="69"/>
      <c r="AS204" s="99"/>
      <c r="AT204" s="99"/>
      <c r="AU204" s="99"/>
      <c r="AV204" s="99"/>
    </row>
    <row r="205" spans="1:48">
      <c r="A205" s="11" t="s">
        <v>101</v>
      </c>
      <c r="B205" s="11">
        <v>1310</v>
      </c>
      <c r="D205" s="49" t="s">
        <v>16</v>
      </c>
      <c r="E205" s="47">
        <v>5</v>
      </c>
      <c r="F205" s="47">
        <v>1</v>
      </c>
      <c r="G205" s="47">
        <v>1</v>
      </c>
      <c r="H205" s="47">
        <v>3</v>
      </c>
      <c r="I205" s="47">
        <v>3</v>
      </c>
      <c r="J205" s="47">
        <v>3</v>
      </c>
      <c r="K205" s="47" t="s">
        <v>41</v>
      </c>
      <c r="L205" s="48" t="s">
        <v>15</v>
      </c>
      <c r="M205" s="48"/>
      <c r="N205" s="47" t="s">
        <v>23</v>
      </c>
      <c r="O205" s="11" t="s">
        <v>32</v>
      </c>
      <c r="P205" s="11" t="s">
        <v>33</v>
      </c>
      <c r="Q205" s="11" t="s">
        <v>25</v>
      </c>
      <c r="W205" s="45">
        <v>2</v>
      </c>
      <c r="X205" s="45">
        <v>0</v>
      </c>
      <c r="Y205" s="45">
        <v>3</v>
      </c>
      <c r="Z205" s="45"/>
      <c r="AA205" s="184" t="s">
        <v>52</v>
      </c>
      <c r="AB205" s="11" t="s">
        <v>333</v>
      </c>
      <c r="AC205" s="60">
        <f t="shared" si="16"/>
        <v>1</v>
      </c>
      <c r="AD205" s="60">
        <f t="shared" si="17"/>
        <v>1.5</v>
      </c>
      <c r="AE205" s="61">
        <f t="shared" si="18"/>
        <v>2.5</v>
      </c>
      <c r="AF205" s="61">
        <f>INDEX($BB$26:BG$44,MATCH(AE205,$BA$26:$BA$44,-1),MATCH(D205,$BB$25:$BG$25))</f>
        <v>0</v>
      </c>
      <c r="AG205" s="93">
        <f t="shared" si="19"/>
        <v>2.5</v>
      </c>
      <c r="AH205" s="61">
        <v>1</v>
      </c>
      <c r="AI205" s="61">
        <v>1</v>
      </c>
      <c r="AJ205" s="61">
        <v>1</v>
      </c>
      <c r="AK205" s="61">
        <v>1</v>
      </c>
      <c r="AL205" s="61">
        <v>0.8</v>
      </c>
      <c r="AM205" s="61">
        <v>0.8</v>
      </c>
      <c r="AN205" s="61">
        <f t="shared" si="20"/>
        <v>3750.4</v>
      </c>
      <c r="AO205" s="62">
        <f t="shared" si="21"/>
        <v>7500800</v>
      </c>
      <c r="AP205" s="62">
        <f t="shared" si="22"/>
        <v>0</v>
      </c>
      <c r="AQ205" s="62">
        <f t="shared" si="23"/>
        <v>0</v>
      </c>
      <c r="AR205" s="69"/>
      <c r="AS205" s="99"/>
      <c r="AT205" s="99"/>
      <c r="AU205" s="99"/>
      <c r="AV205" s="99"/>
    </row>
    <row r="206" spans="1:48" ht="15" customHeight="1">
      <c r="A206" s="11" t="s">
        <v>299</v>
      </c>
      <c r="B206" s="11">
        <v>2728</v>
      </c>
      <c r="D206" s="49" t="s">
        <v>22</v>
      </c>
      <c r="E206" s="47">
        <v>5</v>
      </c>
      <c r="F206" s="47">
        <v>2</v>
      </c>
      <c r="G206" s="47">
        <v>5</v>
      </c>
      <c r="H206" s="47">
        <v>0</v>
      </c>
      <c r="I206" s="47">
        <v>0</v>
      </c>
      <c r="J206" s="47">
        <v>0</v>
      </c>
      <c r="K206" s="47" t="s">
        <v>41</v>
      </c>
      <c r="L206" s="48">
        <v>0</v>
      </c>
      <c r="M206" s="48"/>
      <c r="N206" s="47"/>
      <c r="O206" s="11" t="s">
        <v>10</v>
      </c>
      <c r="P206" s="11" t="s">
        <v>33</v>
      </c>
      <c r="Q206" s="11" t="s">
        <v>25</v>
      </c>
      <c r="W206" s="45">
        <v>0</v>
      </c>
      <c r="X206" s="45">
        <v>0</v>
      </c>
      <c r="Y206" s="45">
        <v>0</v>
      </c>
      <c r="Z206" s="45"/>
      <c r="AA206" s="184" t="s">
        <v>10</v>
      </c>
      <c r="AB206" s="11" t="s">
        <v>347</v>
      </c>
      <c r="AC206" s="60">
        <f t="shared" si="16"/>
        <v>-0.5</v>
      </c>
      <c r="AD206" s="60">
        <f t="shared" si="17"/>
        <v>0</v>
      </c>
      <c r="AE206" s="61">
        <f t="shared" si="18"/>
        <v>-0.5</v>
      </c>
      <c r="AF206" s="61">
        <f>INDEX($BB$26:BG$44,MATCH(AE206,$BA$26:$BA$44,-1),MATCH(D206,$BB$25:$BG$25))</f>
        <v>0</v>
      </c>
      <c r="AG206" s="93">
        <f t="shared" si="19"/>
        <v>-0.5</v>
      </c>
      <c r="AH206" s="61">
        <v>1</v>
      </c>
      <c r="AI206" s="61">
        <v>1</v>
      </c>
      <c r="AJ206" s="61">
        <v>1</v>
      </c>
      <c r="AK206" s="61">
        <v>1</v>
      </c>
      <c r="AL206" s="61">
        <v>1</v>
      </c>
      <c r="AM206" s="61">
        <v>0.8</v>
      </c>
      <c r="AN206" s="61">
        <f t="shared" si="20"/>
        <v>44</v>
      </c>
      <c r="AO206" s="62">
        <f t="shared" si="21"/>
        <v>0</v>
      </c>
      <c r="AP206" s="62">
        <f t="shared" si="22"/>
        <v>0</v>
      </c>
      <c r="AQ206" s="62">
        <f t="shared" si="23"/>
        <v>0</v>
      </c>
      <c r="AR206" s="62"/>
      <c r="AS206" s="99"/>
      <c r="AT206" s="99"/>
      <c r="AU206" s="99"/>
      <c r="AV206" s="99"/>
    </row>
    <row r="207" spans="1:48">
      <c r="A207" s="11" t="s">
        <v>199</v>
      </c>
      <c r="B207" s="11">
        <v>630</v>
      </c>
      <c r="D207" s="49" t="s">
        <v>22</v>
      </c>
      <c r="E207" s="47">
        <v>8</v>
      </c>
      <c r="F207" s="47" t="s">
        <v>15</v>
      </c>
      <c r="G207" s="47">
        <v>4</v>
      </c>
      <c r="H207" s="47">
        <v>0</v>
      </c>
      <c r="I207" s="47">
        <v>0</v>
      </c>
      <c r="J207" s="47">
        <v>0</v>
      </c>
      <c r="K207" s="47" t="s">
        <v>41</v>
      </c>
      <c r="L207" s="48">
        <v>0</v>
      </c>
      <c r="M207" s="48"/>
      <c r="N207" s="47"/>
      <c r="O207" s="11" t="s">
        <v>10</v>
      </c>
      <c r="P207" s="11" t="s">
        <v>21</v>
      </c>
      <c r="Q207" s="11" t="s">
        <v>33</v>
      </c>
      <c r="R207" s="11" t="s">
        <v>25</v>
      </c>
      <c r="W207" s="45">
        <v>0</v>
      </c>
      <c r="X207" s="45">
        <v>0</v>
      </c>
      <c r="Y207" s="45">
        <v>5</v>
      </c>
      <c r="Z207" s="45"/>
      <c r="AA207" s="184" t="s">
        <v>10</v>
      </c>
      <c r="AB207" s="11" t="s">
        <v>344</v>
      </c>
      <c r="AC207" s="60">
        <f t="shared" si="16"/>
        <v>-0.5</v>
      </c>
      <c r="AD207" s="60">
        <f t="shared" si="17"/>
        <v>0</v>
      </c>
      <c r="AE207" s="61">
        <f t="shared" si="18"/>
        <v>-0.5</v>
      </c>
      <c r="AF207" s="61">
        <f>INDEX($BB$26:BG$44,MATCH(AE207,$BA$26:$BA$44,-1),MATCH(D207,$BB$25:$BG$25))</f>
        <v>0</v>
      </c>
      <c r="AG207" s="93">
        <f t="shared" si="19"/>
        <v>-0.5</v>
      </c>
      <c r="AH207" s="61">
        <v>1</v>
      </c>
      <c r="AI207" s="61">
        <v>1</v>
      </c>
      <c r="AJ207" s="61">
        <v>1</v>
      </c>
      <c r="AK207" s="61">
        <v>1</v>
      </c>
      <c r="AL207" s="61">
        <v>0.8</v>
      </c>
      <c r="AM207" s="61">
        <v>0.8</v>
      </c>
      <c r="AN207" s="61">
        <f t="shared" si="20"/>
        <v>35.200000000000003</v>
      </c>
      <c r="AO207" s="62">
        <f t="shared" si="21"/>
        <v>0</v>
      </c>
      <c r="AP207" s="62">
        <f t="shared" si="22"/>
        <v>0</v>
      </c>
      <c r="AQ207" s="62">
        <f t="shared" si="23"/>
        <v>0</v>
      </c>
      <c r="AR207" s="62"/>
      <c r="AS207" s="99"/>
      <c r="AT207" s="99"/>
      <c r="AU207" s="99"/>
      <c r="AV207" s="99"/>
    </row>
    <row r="208" spans="1:48" ht="15" customHeight="1">
      <c r="A208" s="11" t="s">
        <v>211</v>
      </c>
      <c r="B208" s="11">
        <v>840</v>
      </c>
      <c r="D208" s="49" t="s">
        <v>22</v>
      </c>
      <c r="E208" s="47">
        <v>7</v>
      </c>
      <c r="F208" s="47" t="s">
        <v>14</v>
      </c>
      <c r="G208" s="47">
        <v>1</v>
      </c>
      <c r="H208" s="47">
        <v>0</v>
      </c>
      <c r="I208" s="47">
        <v>0</v>
      </c>
      <c r="J208" s="47">
        <v>0</v>
      </c>
      <c r="K208" s="47" t="s">
        <v>41</v>
      </c>
      <c r="L208" s="48">
        <v>0</v>
      </c>
      <c r="M208" s="48"/>
      <c r="N208" s="47"/>
      <c r="O208" s="11" t="s">
        <v>10</v>
      </c>
      <c r="P208" s="11" t="s">
        <v>21</v>
      </c>
      <c r="Q208" s="11" t="s">
        <v>33</v>
      </c>
      <c r="R208" s="11" t="s">
        <v>25</v>
      </c>
      <c r="W208" s="45">
        <v>0</v>
      </c>
      <c r="X208" s="45">
        <v>0</v>
      </c>
      <c r="Y208" s="45">
        <v>3</v>
      </c>
      <c r="Z208" s="45"/>
      <c r="AA208" s="184" t="s">
        <v>10</v>
      </c>
      <c r="AB208" s="11" t="s">
        <v>348</v>
      </c>
      <c r="AC208" s="60">
        <f t="shared" si="16"/>
        <v>-0.5</v>
      </c>
      <c r="AD208" s="60">
        <f t="shared" si="17"/>
        <v>0</v>
      </c>
      <c r="AE208" s="61">
        <f t="shared" si="18"/>
        <v>-0.5</v>
      </c>
      <c r="AF208" s="61">
        <f>INDEX($BB$26:BG$44,MATCH(AE208,$BA$26:$BA$44,-1),MATCH(D208,$BB$25:$BG$25))</f>
        <v>0</v>
      </c>
      <c r="AG208" s="93">
        <f t="shared" si="19"/>
        <v>-0.5</v>
      </c>
      <c r="AH208" s="61">
        <v>1</v>
      </c>
      <c r="AI208" s="61">
        <v>1</v>
      </c>
      <c r="AJ208" s="61">
        <v>1</v>
      </c>
      <c r="AK208" s="61">
        <v>1</v>
      </c>
      <c r="AL208" s="61">
        <v>0.8</v>
      </c>
      <c r="AM208" s="61">
        <v>0.8</v>
      </c>
      <c r="AN208" s="61">
        <f t="shared" si="20"/>
        <v>35.200000000000003</v>
      </c>
      <c r="AO208" s="62">
        <f t="shared" si="21"/>
        <v>0</v>
      </c>
      <c r="AP208" s="62">
        <f t="shared" si="22"/>
        <v>0</v>
      </c>
      <c r="AQ208" s="62">
        <f t="shared" si="23"/>
        <v>0</v>
      </c>
      <c r="AR208" s="69"/>
      <c r="AS208" s="99"/>
      <c r="AT208" s="99"/>
      <c r="AU208" s="99"/>
      <c r="AV208" s="99"/>
    </row>
    <row r="209" spans="1:48" ht="15" customHeight="1">
      <c r="A209" s="78" t="s">
        <v>227</v>
      </c>
      <c r="B209" s="78">
        <v>1231</v>
      </c>
      <c r="C209" s="78"/>
      <c r="D209" s="79" t="s">
        <v>18</v>
      </c>
      <c r="E209" s="80">
        <v>3</v>
      </c>
      <c r="F209" s="80">
        <v>5</v>
      </c>
      <c r="G209" s="80">
        <v>0</v>
      </c>
      <c r="H209" s="80">
        <v>4</v>
      </c>
      <c r="I209" s="80">
        <v>5</v>
      </c>
      <c r="J209" s="80">
        <v>5</v>
      </c>
      <c r="K209" s="80" t="s">
        <v>41</v>
      </c>
      <c r="L209" s="81">
        <v>8</v>
      </c>
      <c r="M209" s="81"/>
      <c r="N209" s="80"/>
      <c r="O209" s="78" t="s">
        <v>35</v>
      </c>
      <c r="P209" s="78" t="s">
        <v>25</v>
      </c>
      <c r="Q209" s="78" t="s">
        <v>6</v>
      </c>
      <c r="R209" s="78"/>
      <c r="S209" s="83"/>
      <c r="T209" s="83"/>
      <c r="U209" s="78"/>
      <c r="V209" s="78"/>
      <c r="W209" s="56">
        <v>4</v>
      </c>
      <c r="X209" s="56">
        <v>1</v>
      </c>
      <c r="Y209" s="56">
        <v>4</v>
      </c>
      <c r="Z209" s="56"/>
      <c r="AA209" s="186" t="s">
        <v>207</v>
      </c>
      <c r="AB209" s="78" t="s">
        <v>349</v>
      </c>
      <c r="AC209" s="60">
        <f t="shared" si="16"/>
        <v>0.5</v>
      </c>
      <c r="AD209" s="60">
        <f t="shared" si="17"/>
        <v>2</v>
      </c>
      <c r="AE209" s="61">
        <f t="shared" si="18"/>
        <v>2.5</v>
      </c>
      <c r="AF209" s="61">
        <f>INDEX($BB$26:BG$44,MATCH(AE209,$BA$26:$BA$44,-1),MATCH(D209,$BB$25:$BG$25))</f>
        <v>0.5</v>
      </c>
      <c r="AG209" s="93">
        <f t="shared" si="19"/>
        <v>3</v>
      </c>
      <c r="AH209" s="61">
        <v>1</v>
      </c>
      <c r="AI209" s="61">
        <v>1</v>
      </c>
      <c r="AJ209" s="61">
        <v>1</v>
      </c>
      <c r="AK209" s="61">
        <v>0.8</v>
      </c>
      <c r="AL209" s="61">
        <v>0.8</v>
      </c>
      <c r="AM209" s="61">
        <v>0.8</v>
      </c>
      <c r="AN209" s="84">
        <f t="shared" si="20"/>
        <v>1172.4800000000002</v>
      </c>
      <c r="AO209" s="85">
        <f t="shared" si="21"/>
        <v>46899200.000000007</v>
      </c>
      <c r="AP209" s="85">
        <f t="shared" si="22"/>
        <v>0</v>
      </c>
      <c r="AQ209" s="85">
        <f t="shared" si="23"/>
        <v>0</v>
      </c>
      <c r="AR209" s="69"/>
      <c r="AS209" s="99"/>
      <c r="AT209" s="99"/>
      <c r="AU209" s="99"/>
      <c r="AV209" s="99"/>
    </row>
    <row r="210" spans="1:48" ht="15" customHeight="1">
      <c r="A210" s="11" t="s">
        <v>100</v>
      </c>
      <c r="B210" s="11">
        <v>1303</v>
      </c>
      <c r="D210" s="49" t="s">
        <v>22</v>
      </c>
      <c r="E210" s="47">
        <v>6</v>
      </c>
      <c r="F210" s="47">
        <v>4</v>
      </c>
      <c r="G210" s="47" t="s">
        <v>15</v>
      </c>
      <c r="H210" s="47">
        <v>0</v>
      </c>
      <c r="I210" s="47">
        <v>0</v>
      </c>
      <c r="J210" s="47">
        <v>0</v>
      </c>
      <c r="K210" s="47" t="s">
        <v>41</v>
      </c>
      <c r="L210" s="48">
        <v>0</v>
      </c>
      <c r="M210" s="48"/>
      <c r="N210" s="47" t="s">
        <v>29</v>
      </c>
      <c r="O210" s="11" t="s">
        <v>10</v>
      </c>
      <c r="P210" s="11" t="s">
        <v>33</v>
      </c>
      <c r="Q210" s="11" t="s">
        <v>25</v>
      </c>
      <c r="R210" s="11" t="s">
        <v>30</v>
      </c>
      <c r="W210" s="45">
        <v>0</v>
      </c>
      <c r="X210" s="45">
        <v>0</v>
      </c>
      <c r="Y210" s="45">
        <v>4</v>
      </c>
      <c r="Z210" s="45"/>
      <c r="AA210" s="184" t="s">
        <v>10</v>
      </c>
      <c r="AB210" s="11" t="s">
        <v>333</v>
      </c>
      <c r="AC210" s="60">
        <f t="shared" si="16"/>
        <v>-0.5</v>
      </c>
      <c r="AD210" s="60">
        <f t="shared" si="17"/>
        <v>0</v>
      </c>
      <c r="AE210" s="61">
        <f t="shared" si="18"/>
        <v>-0.5</v>
      </c>
      <c r="AF210" s="61">
        <f>INDEX($BB$26:BG$44,MATCH(AE210,$BA$26:$BA$44,-1),MATCH(D210,$BB$25:$BG$25))</f>
        <v>0</v>
      </c>
      <c r="AG210" s="93">
        <f t="shared" si="19"/>
        <v>-0.5</v>
      </c>
      <c r="AH210" s="61">
        <v>1</v>
      </c>
      <c r="AI210" s="61">
        <v>1</v>
      </c>
      <c r="AJ210" s="61">
        <v>1</v>
      </c>
      <c r="AK210" s="61">
        <v>1</v>
      </c>
      <c r="AL210" s="61">
        <v>1</v>
      </c>
      <c r="AM210" s="61">
        <v>0.8</v>
      </c>
      <c r="AN210" s="61">
        <f t="shared" si="20"/>
        <v>44</v>
      </c>
      <c r="AO210" s="62">
        <f t="shared" si="21"/>
        <v>0</v>
      </c>
      <c r="AP210" s="62">
        <f t="shared" si="22"/>
        <v>0</v>
      </c>
      <c r="AQ210" s="62">
        <f t="shared" si="23"/>
        <v>0</v>
      </c>
      <c r="AR210" s="69"/>
      <c r="AS210" s="100"/>
      <c r="AT210" s="100"/>
      <c r="AU210" s="100"/>
      <c r="AV210" s="100"/>
    </row>
    <row r="211" spans="1:48" ht="15" customHeight="1">
      <c r="A211" s="11" t="s">
        <v>64</v>
      </c>
      <c r="B211" s="11">
        <v>208</v>
      </c>
      <c r="D211" s="49" t="s">
        <v>17</v>
      </c>
      <c r="E211" s="47">
        <v>1</v>
      </c>
      <c r="F211" s="47">
        <v>3</v>
      </c>
      <c r="G211" s="47">
        <v>0</v>
      </c>
      <c r="H211" s="47">
        <v>3</v>
      </c>
      <c r="I211" s="47">
        <v>3</v>
      </c>
      <c r="J211" s="47">
        <v>5</v>
      </c>
      <c r="K211" s="47" t="s">
        <v>41</v>
      </c>
      <c r="L211" s="48">
        <v>8</v>
      </c>
      <c r="M211" s="48"/>
      <c r="N211" s="47"/>
      <c r="O211" s="11" t="s">
        <v>35</v>
      </c>
      <c r="P211" s="11" t="s">
        <v>33</v>
      </c>
      <c r="Q211" s="11" t="s">
        <v>25</v>
      </c>
      <c r="R211" s="11" t="s">
        <v>6</v>
      </c>
      <c r="W211" s="45">
        <v>2</v>
      </c>
      <c r="X211" s="45">
        <v>0</v>
      </c>
      <c r="Y211" s="45">
        <v>1</v>
      </c>
      <c r="Z211" s="45"/>
      <c r="AA211" s="184" t="s">
        <v>52</v>
      </c>
      <c r="AB211" s="11" t="s">
        <v>332</v>
      </c>
      <c r="AC211" s="60">
        <f t="shared" si="16"/>
        <v>0.5</v>
      </c>
      <c r="AD211" s="60">
        <f t="shared" si="17"/>
        <v>1.5</v>
      </c>
      <c r="AE211" s="61">
        <f t="shared" si="18"/>
        <v>2</v>
      </c>
      <c r="AF211" s="61">
        <f>INDEX($BB$26:BG$44,MATCH(AE211,$BA$26:$BA$44,-1),MATCH(D211,$BB$25:$BG$25))</f>
        <v>0</v>
      </c>
      <c r="AG211" s="93">
        <f t="shared" si="19"/>
        <v>2</v>
      </c>
      <c r="AH211" s="61">
        <v>1</v>
      </c>
      <c r="AI211" s="61">
        <v>1</v>
      </c>
      <c r="AJ211" s="61">
        <v>1</v>
      </c>
      <c r="AK211" s="61">
        <v>1</v>
      </c>
      <c r="AL211" s="61">
        <v>0.8</v>
      </c>
      <c r="AM211" s="61">
        <v>0.8</v>
      </c>
      <c r="AN211" s="61">
        <f t="shared" si="20"/>
        <v>1465.6000000000001</v>
      </c>
      <c r="AO211" s="62">
        <f t="shared" si="21"/>
        <v>2931200.0000000005</v>
      </c>
      <c r="AP211" s="62">
        <f t="shared" si="22"/>
        <v>0</v>
      </c>
      <c r="AQ211" s="62">
        <f t="shared" si="23"/>
        <v>0</v>
      </c>
      <c r="AR211" s="62"/>
      <c r="AS211" s="99"/>
      <c r="AT211" s="99"/>
      <c r="AU211" s="99"/>
      <c r="AV211" s="99"/>
    </row>
    <row r="212" spans="1:48" ht="15" customHeight="1">
      <c r="A212" s="11" t="s">
        <v>287</v>
      </c>
      <c r="B212" s="11">
        <v>2532</v>
      </c>
      <c r="D212" s="49" t="s">
        <v>22</v>
      </c>
      <c r="E212" s="47">
        <v>4</v>
      </c>
      <c r="F212" s="47">
        <v>0</v>
      </c>
      <c r="G212" s="47">
        <v>0</v>
      </c>
      <c r="H212" s="47">
        <v>0</v>
      </c>
      <c r="I212" s="47">
        <v>0</v>
      </c>
      <c r="J212" s="47">
        <v>0</v>
      </c>
      <c r="K212" s="47" t="s">
        <v>41</v>
      </c>
      <c r="L212" s="48">
        <v>0</v>
      </c>
      <c r="M212" s="48"/>
      <c r="N212" s="47"/>
      <c r="O212" s="11" t="s">
        <v>10</v>
      </c>
      <c r="P212" s="11" t="s">
        <v>33</v>
      </c>
      <c r="Q212" s="11" t="s">
        <v>25</v>
      </c>
      <c r="R212" s="11" t="s">
        <v>34</v>
      </c>
      <c r="W212" s="45">
        <v>0</v>
      </c>
      <c r="X212" s="45">
        <v>0</v>
      </c>
      <c r="Y212" s="45">
        <v>0</v>
      </c>
      <c r="Z212" s="45"/>
      <c r="AA212" s="184" t="s">
        <v>10</v>
      </c>
      <c r="AB212" s="11" t="s">
        <v>351</v>
      </c>
      <c r="AC212" s="60">
        <f t="shared" ref="AC212:AC275" si="24">VLOOKUP(L212,$AT$23:$AV$40,3)</f>
        <v>-0.5</v>
      </c>
      <c r="AD212" s="60">
        <f t="shared" ref="AD212:AD275" si="25">VLOOKUP(H212,$AX$23:$AY$36,2)</f>
        <v>0</v>
      </c>
      <c r="AE212" s="61">
        <f t="shared" ref="AE212:AE275" si="26">AC212+AD212</f>
        <v>-0.5</v>
      </c>
      <c r="AF212" s="61">
        <f>INDEX($BB$26:BG$44,MATCH(AE212,$BA$26:$BA$44,-1),MATCH(D212,$BB$25:$BG$25))</f>
        <v>0</v>
      </c>
      <c r="AG212" s="93">
        <f t="shared" ref="AG212:AG275" si="27">AE212+AF212</f>
        <v>-0.5</v>
      </c>
      <c r="AH212" s="61">
        <v>1</v>
      </c>
      <c r="AI212" s="61">
        <v>1</v>
      </c>
      <c r="AJ212" s="61">
        <v>1</v>
      </c>
      <c r="AK212" s="61">
        <v>1</v>
      </c>
      <c r="AL212" s="61">
        <v>0.8</v>
      </c>
      <c r="AM212" s="61">
        <v>0.8</v>
      </c>
      <c r="AN212" s="61">
        <f t="shared" ref="AN212:AN275" si="28">(VLOOKUP(L212,$AT$23:$AW$40,4))*AH212*AI212*AJ212*AK212*AL212*AM212</f>
        <v>35.200000000000003</v>
      </c>
      <c r="AO212" s="62">
        <f t="shared" ref="AO212:AO275" si="29">AN212*((10^H212)*W212)</f>
        <v>0</v>
      </c>
      <c r="AP212" s="62">
        <f t="shared" ref="AP212:AP275" si="30">INDEX($BL$23:$BV$36,MATCH(L212,$BK$23:$BK$36),MATCH(H212,$BL$22:$BV$22))</f>
        <v>0</v>
      </c>
      <c r="AQ212" s="62">
        <f t="shared" ref="AQ212:AQ275" si="31">AP212*W212</f>
        <v>0</v>
      </c>
      <c r="AR212" s="62"/>
      <c r="AS212" s="99"/>
      <c r="AT212" s="99"/>
      <c r="AU212" s="99"/>
      <c r="AV212" s="99"/>
    </row>
    <row r="213" spans="1:48">
      <c r="A213" s="11" t="s">
        <v>77</v>
      </c>
      <c r="B213" s="11">
        <v>605</v>
      </c>
      <c r="D213" s="49" t="s">
        <v>17</v>
      </c>
      <c r="E213" s="47">
        <v>3</v>
      </c>
      <c r="F213" s="47">
        <v>2</v>
      </c>
      <c r="G213" s="47">
        <v>5</v>
      </c>
      <c r="H213" s="47">
        <v>1</v>
      </c>
      <c r="I213" s="47">
        <v>3</v>
      </c>
      <c r="J213" s="47">
        <v>8</v>
      </c>
      <c r="K213" s="47" t="s">
        <v>41</v>
      </c>
      <c r="L213" s="48" t="s">
        <v>15</v>
      </c>
      <c r="M213" s="48"/>
      <c r="N213" s="47"/>
      <c r="O213" s="11" t="s">
        <v>33</v>
      </c>
      <c r="P213" s="11" t="s">
        <v>25</v>
      </c>
      <c r="W213" s="45">
        <v>1</v>
      </c>
      <c r="X213" s="45">
        <v>0</v>
      </c>
      <c r="Y213" s="45">
        <v>4</v>
      </c>
      <c r="Z213" s="45"/>
      <c r="AA213" s="184" t="s">
        <v>52</v>
      </c>
      <c r="AB213" s="11" t="s">
        <v>332</v>
      </c>
      <c r="AC213" s="60">
        <f t="shared" si="24"/>
        <v>1</v>
      </c>
      <c r="AD213" s="60">
        <f t="shared" si="25"/>
        <v>0.5</v>
      </c>
      <c r="AE213" s="61">
        <f t="shared" si="26"/>
        <v>1.5</v>
      </c>
      <c r="AF213" s="61">
        <f>INDEX($BB$26:BG$44,MATCH(AE213,$BA$26:$BA$44,-1),MATCH(D213,$BB$25:$BG$25))</f>
        <v>0</v>
      </c>
      <c r="AG213" s="93">
        <f t="shared" si="27"/>
        <v>1.5</v>
      </c>
      <c r="AH213" s="61">
        <v>1</v>
      </c>
      <c r="AI213" s="61">
        <v>1</v>
      </c>
      <c r="AJ213" s="61">
        <v>1</v>
      </c>
      <c r="AK213" s="61">
        <v>1</v>
      </c>
      <c r="AL213" s="61">
        <v>1</v>
      </c>
      <c r="AM213" s="61">
        <v>0.8</v>
      </c>
      <c r="AN213" s="61">
        <f t="shared" si="28"/>
        <v>4688</v>
      </c>
      <c r="AO213" s="62">
        <f t="shared" si="29"/>
        <v>46880</v>
      </c>
      <c r="AP213" s="62">
        <f t="shared" si="30"/>
        <v>0</v>
      </c>
      <c r="AQ213" s="62">
        <f t="shared" si="31"/>
        <v>0</v>
      </c>
      <c r="AR213" s="69"/>
      <c r="AS213" s="99"/>
      <c r="AT213" s="99"/>
      <c r="AU213" s="99"/>
      <c r="AV213" s="99"/>
    </row>
    <row r="214" spans="1:48" ht="15" customHeight="1">
      <c r="A214" s="11" t="s">
        <v>200</v>
      </c>
      <c r="B214" s="11">
        <v>633</v>
      </c>
      <c r="D214" s="49" t="s">
        <v>22</v>
      </c>
      <c r="E214" s="47">
        <v>5</v>
      </c>
      <c r="F214" s="47">
        <v>7</v>
      </c>
      <c r="G214" s="47">
        <v>2</v>
      </c>
      <c r="H214" s="47">
        <v>0</v>
      </c>
      <c r="I214" s="47">
        <v>0</v>
      </c>
      <c r="J214" s="47">
        <v>0</v>
      </c>
      <c r="K214" s="47" t="s">
        <v>41</v>
      </c>
      <c r="L214" s="48">
        <v>0</v>
      </c>
      <c r="M214" s="48"/>
      <c r="N214" s="47"/>
      <c r="O214" s="11" t="s">
        <v>10</v>
      </c>
      <c r="P214" s="11" t="s">
        <v>33</v>
      </c>
      <c r="Q214" s="11" t="s">
        <v>25</v>
      </c>
      <c r="W214" s="45">
        <v>0</v>
      </c>
      <c r="X214" s="45">
        <v>0</v>
      </c>
      <c r="Y214" s="45">
        <v>4</v>
      </c>
      <c r="Z214" s="45"/>
      <c r="AA214" s="184" t="s">
        <v>10</v>
      </c>
      <c r="AB214" s="11" t="s">
        <v>348</v>
      </c>
      <c r="AC214" s="60">
        <f t="shared" si="24"/>
        <v>-0.5</v>
      </c>
      <c r="AD214" s="60">
        <f t="shared" si="25"/>
        <v>0</v>
      </c>
      <c r="AE214" s="61">
        <f t="shared" si="26"/>
        <v>-0.5</v>
      </c>
      <c r="AF214" s="61">
        <f>INDEX($BB$26:BG$44,MATCH(AE214,$BA$26:$BA$44,-1),MATCH(D214,$BB$25:$BG$25))</f>
        <v>0</v>
      </c>
      <c r="AG214" s="93">
        <f t="shared" si="27"/>
        <v>-0.5</v>
      </c>
      <c r="AH214" s="61">
        <v>1</v>
      </c>
      <c r="AI214" s="61">
        <v>1</v>
      </c>
      <c r="AJ214" s="61">
        <v>1</v>
      </c>
      <c r="AK214" s="61">
        <v>1</v>
      </c>
      <c r="AL214" s="61">
        <v>1</v>
      </c>
      <c r="AM214" s="61">
        <v>0.8</v>
      </c>
      <c r="AN214" s="61">
        <f t="shared" si="28"/>
        <v>44</v>
      </c>
      <c r="AO214" s="62">
        <f t="shared" si="29"/>
        <v>0</v>
      </c>
      <c r="AP214" s="62">
        <f t="shared" si="30"/>
        <v>0</v>
      </c>
      <c r="AQ214" s="62">
        <f t="shared" si="31"/>
        <v>0</v>
      </c>
      <c r="AS214" s="99"/>
      <c r="AT214" s="99"/>
      <c r="AU214" s="99"/>
      <c r="AV214" s="99"/>
    </row>
    <row r="215" spans="1:48" ht="15" customHeight="1">
      <c r="A215" s="11" t="s">
        <v>325</v>
      </c>
      <c r="B215" s="11">
        <v>3134</v>
      </c>
      <c r="D215" s="49" t="s">
        <v>22</v>
      </c>
      <c r="E215" s="47">
        <v>3</v>
      </c>
      <c r="F215" s="47">
        <v>4</v>
      </c>
      <c r="G215" s="47">
        <v>0</v>
      </c>
      <c r="H215" s="47">
        <v>0</v>
      </c>
      <c r="I215" s="47">
        <v>0</v>
      </c>
      <c r="J215" s="47">
        <v>0</v>
      </c>
      <c r="K215" s="47" t="s">
        <v>41</v>
      </c>
      <c r="L215" s="48">
        <v>0</v>
      </c>
      <c r="M215" s="48"/>
      <c r="N215" s="47"/>
      <c r="O215" s="11" t="s">
        <v>10</v>
      </c>
      <c r="P215" s="11" t="s">
        <v>35</v>
      </c>
      <c r="Q215" s="11" t="s">
        <v>33</v>
      </c>
      <c r="R215" s="11" t="s">
        <v>25</v>
      </c>
      <c r="S215" s="11" t="s">
        <v>6</v>
      </c>
      <c r="W215" s="45">
        <v>0</v>
      </c>
      <c r="X215" s="45">
        <v>0</v>
      </c>
      <c r="Y215" s="45">
        <v>4</v>
      </c>
      <c r="Z215" s="45"/>
      <c r="AA215" s="184" t="s">
        <v>10</v>
      </c>
      <c r="AB215" s="11" t="s">
        <v>351</v>
      </c>
      <c r="AC215" s="60">
        <f t="shared" si="24"/>
        <v>-0.5</v>
      </c>
      <c r="AD215" s="60">
        <f t="shared" si="25"/>
        <v>0</v>
      </c>
      <c r="AE215" s="61">
        <f t="shared" si="26"/>
        <v>-0.5</v>
      </c>
      <c r="AF215" s="61">
        <f>INDEX($BB$26:BG$44,MATCH(AE215,$BA$26:$BA$44,-1),MATCH(D215,$BB$25:$BG$25))</f>
        <v>0</v>
      </c>
      <c r="AG215" s="93">
        <f t="shared" si="27"/>
        <v>-0.5</v>
      </c>
      <c r="AH215" s="61">
        <v>1</v>
      </c>
      <c r="AI215" s="61">
        <v>1</v>
      </c>
      <c r="AJ215" s="61">
        <v>1</v>
      </c>
      <c r="AK215" s="61">
        <v>0.8</v>
      </c>
      <c r="AL215" s="61">
        <v>0.8</v>
      </c>
      <c r="AM215" s="61">
        <v>0.8</v>
      </c>
      <c r="AN215" s="61">
        <f t="shared" si="28"/>
        <v>28.160000000000004</v>
      </c>
      <c r="AO215" s="62">
        <f t="shared" si="29"/>
        <v>0</v>
      </c>
      <c r="AP215" s="62">
        <f t="shared" si="30"/>
        <v>0</v>
      </c>
      <c r="AQ215" s="62">
        <f t="shared" si="31"/>
        <v>0</v>
      </c>
      <c r="AR215" s="62"/>
    </row>
    <row r="216" spans="1:48" ht="15" customHeight="1">
      <c r="A216" s="11" t="s">
        <v>249</v>
      </c>
      <c r="B216" s="11">
        <v>1712</v>
      </c>
      <c r="D216" s="49" t="s">
        <v>16</v>
      </c>
      <c r="E216" s="47" t="s">
        <v>15</v>
      </c>
      <c r="F216" s="47" t="s">
        <v>15</v>
      </c>
      <c r="G216" s="47">
        <v>2</v>
      </c>
      <c r="H216" s="47">
        <v>2</v>
      </c>
      <c r="I216" s="47">
        <v>6</v>
      </c>
      <c r="J216" s="47">
        <v>5</v>
      </c>
      <c r="K216" s="47" t="s">
        <v>41</v>
      </c>
      <c r="L216" s="48">
        <v>8</v>
      </c>
      <c r="M216" s="48"/>
      <c r="N216" s="47" t="s">
        <v>15</v>
      </c>
      <c r="O216" s="11" t="s">
        <v>21</v>
      </c>
      <c r="P216" s="11" t="s">
        <v>33</v>
      </c>
      <c r="Q216" s="11" t="s">
        <v>25</v>
      </c>
      <c r="W216" s="45">
        <v>2</v>
      </c>
      <c r="X216" s="45">
        <v>0</v>
      </c>
      <c r="Y216" s="45">
        <v>1</v>
      </c>
      <c r="Z216" s="45"/>
      <c r="AA216" s="184" t="s">
        <v>53</v>
      </c>
      <c r="AB216" s="11" t="s">
        <v>342</v>
      </c>
      <c r="AC216" s="60">
        <f t="shared" si="24"/>
        <v>0.5</v>
      </c>
      <c r="AD216" s="60">
        <f t="shared" si="25"/>
        <v>1</v>
      </c>
      <c r="AE216" s="61">
        <f t="shared" si="26"/>
        <v>1.5</v>
      </c>
      <c r="AF216" s="61">
        <f>INDEX($BB$26:BG$44,MATCH(AE216,$BA$26:$BA$44,-1),MATCH(D216,$BB$25:$BG$25))</f>
        <v>0.5</v>
      </c>
      <c r="AG216" s="93">
        <f t="shared" si="27"/>
        <v>2</v>
      </c>
      <c r="AH216" s="61">
        <v>1</v>
      </c>
      <c r="AI216" s="61">
        <v>1</v>
      </c>
      <c r="AJ216" s="61">
        <v>1</v>
      </c>
      <c r="AK216" s="61">
        <v>1</v>
      </c>
      <c r="AL216" s="61">
        <v>0.8</v>
      </c>
      <c r="AM216" s="61">
        <v>0.8</v>
      </c>
      <c r="AN216" s="61">
        <f t="shared" si="28"/>
        <v>1465.6000000000001</v>
      </c>
      <c r="AO216" s="62">
        <f t="shared" si="29"/>
        <v>293120</v>
      </c>
      <c r="AP216" s="62">
        <f t="shared" si="30"/>
        <v>0</v>
      </c>
      <c r="AQ216" s="62">
        <f t="shared" si="31"/>
        <v>0</v>
      </c>
      <c r="AR216" s="62"/>
      <c r="AS216" s="99"/>
      <c r="AT216" s="99"/>
      <c r="AU216" s="99"/>
      <c r="AV216" s="99"/>
    </row>
    <row r="217" spans="1:48" ht="15" customHeight="1">
      <c r="A217" s="78" t="s">
        <v>274</v>
      </c>
      <c r="B217" s="78">
        <v>2132</v>
      </c>
      <c r="C217" s="78"/>
      <c r="D217" s="79" t="s">
        <v>14</v>
      </c>
      <c r="E217" s="80">
        <v>6</v>
      </c>
      <c r="F217" s="80">
        <v>5</v>
      </c>
      <c r="G217" s="80">
        <v>4</v>
      </c>
      <c r="H217" s="80">
        <v>4</v>
      </c>
      <c r="I217" s="80">
        <v>7</v>
      </c>
      <c r="J217" s="80">
        <v>5</v>
      </c>
      <c r="K217" s="80" t="s">
        <v>41</v>
      </c>
      <c r="L217" s="81">
        <v>8</v>
      </c>
      <c r="M217" s="81"/>
      <c r="N217" s="80" t="s">
        <v>23</v>
      </c>
      <c r="O217" s="78" t="s">
        <v>25</v>
      </c>
      <c r="P217" s="78"/>
      <c r="Q217" s="78"/>
      <c r="R217" s="78"/>
      <c r="S217" s="83"/>
      <c r="T217" s="83"/>
      <c r="U217" s="78"/>
      <c r="V217" s="78"/>
      <c r="W217" s="56">
        <v>5</v>
      </c>
      <c r="X217" s="56">
        <v>0</v>
      </c>
      <c r="Y217" s="56">
        <v>3</v>
      </c>
      <c r="Z217" s="56"/>
      <c r="AA217" s="186" t="s">
        <v>243</v>
      </c>
      <c r="AB217" s="78" t="s">
        <v>350</v>
      </c>
      <c r="AC217" s="60">
        <f t="shared" si="24"/>
        <v>0.5</v>
      </c>
      <c r="AD217" s="60">
        <f t="shared" si="25"/>
        <v>2</v>
      </c>
      <c r="AE217" s="61">
        <f t="shared" si="26"/>
        <v>2.5</v>
      </c>
      <c r="AF217" s="61">
        <f>INDEX($BB$26:BG$44,MATCH(AE217,$BA$26:$BA$44,-1),MATCH(D217,$BB$25:$BG$25))</f>
        <v>0.5</v>
      </c>
      <c r="AG217" s="93">
        <f t="shared" si="27"/>
        <v>3</v>
      </c>
      <c r="AH217" s="61">
        <v>1</v>
      </c>
      <c r="AI217" s="61">
        <v>1</v>
      </c>
      <c r="AJ217" s="61">
        <v>1</v>
      </c>
      <c r="AK217" s="61">
        <v>1</v>
      </c>
      <c r="AL217" s="61">
        <v>1</v>
      </c>
      <c r="AM217" s="61">
        <v>0.8</v>
      </c>
      <c r="AN217" s="84">
        <f t="shared" si="28"/>
        <v>1832</v>
      </c>
      <c r="AO217" s="85">
        <f t="shared" si="29"/>
        <v>91600000</v>
      </c>
      <c r="AP217" s="85">
        <f t="shared" si="30"/>
        <v>0</v>
      </c>
      <c r="AQ217" s="85">
        <f t="shared" si="31"/>
        <v>0</v>
      </c>
      <c r="AR217" s="62"/>
    </row>
    <row r="218" spans="1:48">
      <c r="A218" s="11" t="s">
        <v>133</v>
      </c>
      <c r="B218" s="11">
        <v>2203</v>
      </c>
      <c r="D218" s="49" t="s">
        <v>22</v>
      </c>
      <c r="E218" s="47">
        <v>7</v>
      </c>
      <c r="F218" s="47">
        <v>4</v>
      </c>
      <c r="G218" s="47" t="s">
        <v>15</v>
      </c>
      <c r="H218" s="47">
        <v>0</v>
      </c>
      <c r="I218" s="47">
        <v>0</v>
      </c>
      <c r="J218" s="47">
        <v>0</v>
      </c>
      <c r="K218" s="47" t="s">
        <v>41</v>
      </c>
      <c r="L218" s="48">
        <v>0</v>
      </c>
      <c r="M218" s="48"/>
      <c r="N218" s="47"/>
      <c r="O218" s="11" t="s">
        <v>10</v>
      </c>
      <c r="P218" s="11" t="s">
        <v>33</v>
      </c>
      <c r="Q218" s="11" t="s">
        <v>25</v>
      </c>
      <c r="R218" s="11" t="s">
        <v>30</v>
      </c>
      <c r="W218" s="45">
        <v>0</v>
      </c>
      <c r="X218" s="45">
        <v>1</v>
      </c>
      <c r="Y218" s="45">
        <v>3</v>
      </c>
      <c r="Z218" s="45"/>
      <c r="AA218" s="184" t="s">
        <v>53</v>
      </c>
      <c r="AB218" s="11" t="s">
        <v>334</v>
      </c>
      <c r="AC218" s="60">
        <f t="shared" si="24"/>
        <v>-0.5</v>
      </c>
      <c r="AD218" s="60">
        <f t="shared" si="25"/>
        <v>0</v>
      </c>
      <c r="AE218" s="61">
        <f t="shared" si="26"/>
        <v>-0.5</v>
      </c>
      <c r="AF218" s="61">
        <f>INDEX($BB$26:BG$44,MATCH(AE218,$BA$26:$BA$44,-1),MATCH(D218,$BB$25:$BG$25))</f>
        <v>0</v>
      </c>
      <c r="AG218" s="93">
        <f t="shared" si="27"/>
        <v>-0.5</v>
      </c>
      <c r="AH218" s="61">
        <v>1</v>
      </c>
      <c r="AI218" s="61">
        <v>1</v>
      </c>
      <c r="AJ218" s="61">
        <v>1</v>
      </c>
      <c r="AK218" s="61">
        <v>1</v>
      </c>
      <c r="AL218" s="61">
        <v>1</v>
      </c>
      <c r="AM218" s="61">
        <v>0.8</v>
      </c>
      <c r="AN218" s="61">
        <f t="shared" si="28"/>
        <v>44</v>
      </c>
      <c r="AO218" s="62">
        <f t="shared" si="29"/>
        <v>0</v>
      </c>
      <c r="AP218" s="62">
        <f t="shared" si="30"/>
        <v>0</v>
      </c>
      <c r="AQ218" s="62">
        <f t="shared" si="31"/>
        <v>0</v>
      </c>
      <c r="AR218" s="77"/>
      <c r="AS218" s="100"/>
      <c r="AT218" s="100"/>
      <c r="AU218" s="100"/>
      <c r="AV218" s="100"/>
    </row>
    <row r="219" spans="1:48" ht="15" customHeight="1">
      <c r="A219" s="11" t="s">
        <v>140</v>
      </c>
      <c r="B219" s="11">
        <v>2310</v>
      </c>
      <c r="D219" s="49" t="s">
        <v>18</v>
      </c>
      <c r="E219" s="47">
        <v>5</v>
      </c>
      <c r="F219" s="47">
        <v>4</v>
      </c>
      <c r="G219" s="47">
        <v>5</v>
      </c>
      <c r="H219" s="47">
        <v>3</v>
      </c>
      <c r="I219" s="47">
        <v>1</v>
      </c>
      <c r="J219" s="47">
        <v>1</v>
      </c>
      <c r="K219" s="47" t="s">
        <v>41</v>
      </c>
      <c r="L219" s="48">
        <v>7</v>
      </c>
      <c r="M219" s="48"/>
      <c r="N219" s="47"/>
      <c r="O219" s="11" t="s">
        <v>33</v>
      </c>
      <c r="P219" s="11" t="s">
        <v>25</v>
      </c>
      <c r="W219" s="45">
        <v>2</v>
      </c>
      <c r="X219" s="45">
        <v>0</v>
      </c>
      <c r="Y219" s="45">
        <v>0</v>
      </c>
      <c r="Z219" s="45"/>
      <c r="AA219" s="184" t="s">
        <v>53</v>
      </c>
      <c r="AB219" s="11" t="s">
        <v>334</v>
      </c>
      <c r="AC219" s="60">
        <f t="shared" si="24"/>
        <v>0.5</v>
      </c>
      <c r="AD219" s="60">
        <f t="shared" si="25"/>
        <v>1.5</v>
      </c>
      <c r="AE219" s="61">
        <f t="shared" si="26"/>
        <v>2</v>
      </c>
      <c r="AF219" s="61">
        <f>INDEX($BB$26:BG$44,MATCH(AE219,$BA$26:$BA$44,-1),MATCH(D219,$BB$25:$BG$25))</f>
        <v>0.5</v>
      </c>
      <c r="AG219" s="93">
        <f t="shared" si="27"/>
        <v>2.5</v>
      </c>
      <c r="AH219" s="61">
        <v>1</v>
      </c>
      <c r="AI219" s="61">
        <v>1</v>
      </c>
      <c r="AJ219" s="61">
        <v>1</v>
      </c>
      <c r="AK219" s="61">
        <v>1</v>
      </c>
      <c r="AL219" s="61">
        <v>1</v>
      </c>
      <c r="AM219" s="61">
        <v>0.8</v>
      </c>
      <c r="AN219" s="61">
        <f t="shared" si="28"/>
        <v>1144</v>
      </c>
      <c r="AO219" s="62">
        <f t="shared" si="29"/>
        <v>2288000</v>
      </c>
      <c r="AP219" s="62">
        <f t="shared" si="30"/>
        <v>0</v>
      </c>
      <c r="AQ219" s="62">
        <f t="shared" si="31"/>
        <v>0</v>
      </c>
      <c r="AR219" s="62"/>
      <c r="AS219" s="101"/>
      <c r="AT219" s="101"/>
      <c r="AU219" s="101"/>
      <c r="AV219" s="101"/>
    </row>
    <row r="220" spans="1:48" ht="15" customHeight="1">
      <c r="A220" s="11" t="s">
        <v>205</v>
      </c>
      <c r="B220" s="11">
        <v>735</v>
      </c>
      <c r="D220" s="49" t="s">
        <v>22</v>
      </c>
      <c r="E220" s="47">
        <v>8</v>
      </c>
      <c r="F220" s="47">
        <v>9</v>
      </c>
      <c r="G220" s="47">
        <v>4</v>
      </c>
      <c r="H220" s="47">
        <v>0</v>
      </c>
      <c r="I220" s="47">
        <v>0</v>
      </c>
      <c r="J220" s="47">
        <v>0</v>
      </c>
      <c r="K220" s="47" t="s">
        <v>41</v>
      </c>
      <c r="L220" s="48">
        <v>0</v>
      </c>
      <c r="M220" s="48"/>
      <c r="N220" s="47"/>
      <c r="O220" s="11" t="s">
        <v>10</v>
      </c>
      <c r="P220" s="11" t="s">
        <v>33</v>
      </c>
      <c r="Q220" s="11" t="s">
        <v>25</v>
      </c>
      <c r="W220" s="45">
        <v>0</v>
      </c>
      <c r="X220" s="45">
        <v>0</v>
      </c>
      <c r="Y220" s="45">
        <v>1</v>
      </c>
      <c r="Z220" s="45"/>
      <c r="AA220" s="184" t="s">
        <v>10</v>
      </c>
      <c r="AB220" s="11" t="s">
        <v>348</v>
      </c>
      <c r="AC220" s="60">
        <f t="shared" si="24"/>
        <v>-0.5</v>
      </c>
      <c r="AD220" s="60">
        <f t="shared" si="25"/>
        <v>0</v>
      </c>
      <c r="AE220" s="61">
        <f t="shared" si="26"/>
        <v>-0.5</v>
      </c>
      <c r="AF220" s="61">
        <f>INDEX($BB$26:BG$44,MATCH(AE220,$BA$26:$BA$44,-1),MATCH(D220,$BB$25:$BG$25))</f>
        <v>0</v>
      </c>
      <c r="AG220" s="93">
        <f t="shared" si="27"/>
        <v>-0.5</v>
      </c>
      <c r="AH220" s="61">
        <v>1</v>
      </c>
      <c r="AI220" s="61">
        <v>1</v>
      </c>
      <c r="AJ220" s="61">
        <v>1</v>
      </c>
      <c r="AK220" s="61">
        <v>1</v>
      </c>
      <c r="AL220" s="61">
        <v>1</v>
      </c>
      <c r="AM220" s="61">
        <v>0.8</v>
      </c>
      <c r="AN220" s="61">
        <f t="shared" si="28"/>
        <v>44</v>
      </c>
      <c r="AO220" s="62">
        <f t="shared" si="29"/>
        <v>0</v>
      </c>
      <c r="AP220" s="62">
        <f t="shared" si="30"/>
        <v>0</v>
      </c>
      <c r="AQ220" s="62">
        <f t="shared" si="31"/>
        <v>0</v>
      </c>
      <c r="AR220" s="62"/>
      <c r="AS220" s="99"/>
      <c r="AT220" s="99"/>
      <c r="AU220" s="99"/>
      <c r="AV220" s="99"/>
    </row>
    <row r="221" spans="1:48" ht="15" customHeight="1">
      <c r="A221" s="11" t="s">
        <v>204</v>
      </c>
      <c r="B221" s="11">
        <v>734</v>
      </c>
      <c r="D221" s="49" t="s">
        <v>22</v>
      </c>
      <c r="E221" s="47">
        <v>5</v>
      </c>
      <c r="F221" s="47">
        <v>7</v>
      </c>
      <c r="G221" s="47">
        <v>7</v>
      </c>
      <c r="H221" s="47">
        <v>0</v>
      </c>
      <c r="I221" s="47">
        <v>0</v>
      </c>
      <c r="J221" s="47">
        <v>0</v>
      </c>
      <c r="K221" s="47" t="s">
        <v>41</v>
      </c>
      <c r="L221" s="48">
        <v>0</v>
      </c>
      <c r="M221" s="48"/>
      <c r="N221" s="47"/>
      <c r="O221" s="11" t="s">
        <v>10</v>
      </c>
      <c r="P221" s="11" t="s">
        <v>33</v>
      </c>
      <c r="Q221" s="11" t="s">
        <v>25</v>
      </c>
      <c r="W221" s="45">
        <v>0</v>
      </c>
      <c r="X221" s="45">
        <v>0</v>
      </c>
      <c r="Y221" s="45">
        <v>4</v>
      </c>
      <c r="Z221" s="45"/>
      <c r="AA221" s="184" t="s">
        <v>10</v>
      </c>
      <c r="AB221" s="11" t="s">
        <v>348</v>
      </c>
      <c r="AC221" s="60">
        <f t="shared" si="24"/>
        <v>-0.5</v>
      </c>
      <c r="AD221" s="60">
        <f t="shared" si="25"/>
        <v>0</v>
      </c>
      <c r="AE221" s="61">
        <f t="shared" si="26"/>
        <v>-0.5</v>
      </c>
      <c r="AF221" s="61">
        <f>INDEX($BB$26:BG$44,MATCH(AE221,$BA$26:$BA$44,-1),MATCH(D221,$BB$25:$BG$25))</f>
        <v>0</v>
      </c>
      <c r="AG221" s="93">
        <f t="shared" si="27"/>
        <v>-0.5</v>
      </c>
      <c r="AH221" s="61">
        <v>1</v>
      </c>
      <c r="AI221" s="61">
        <v>1</v>
      </c>
      <c r="AJ221" s="61">
        <v>1</v>
      </c>
      <c r="AK221" s="61">
        <v>1</v>
      </c>
      <c r="AL221" s="61">
        <v>1</v>
      </c>
      <c r="AM221" s="61">
        <v>0.8</v>
      </c>
      <c r="AN221" s="61">
        <f t="shared" si="28"/>
        <v>44</v>
      </c>
      <c r="AO221" s="62">
        <f t="shared" si="29"/>
        <v>0</v>
      </c>
      <c r="AP221" s="62">
        <f t="shared" si="30"/>
        <v>0</v>
      </c>
      <c r="AQ221" s="62">
        <f t="shared" si="31"/>
        <v>0</v>
      </c>
      <c r="AR221" s="62"/>
      <c r="AS221" s="99"/>
      <c r="AT221" s="99"/>
      <c r="AU221" s="99"/>
      <c r="AV221" s="99"/>
    </row>
    <row r="222" spans="1:48" ht="15" customHeight="1">
      <c r="A222" s="11" t="s">
        <v>162</v>
      </c>
      <c r="B222" s="11">
        <v>2807</v>
      </c>
      <c r="D222" s="49" t="s">
        <v>17</v>
      </c>
      <c r="E222" s="47">
        <v>9</v>
      </c>
      <c r="F222" s="47">
        <v>9</v>
      </c>
      <c r="G222" s="47">
        <v>9</v>
      </c>
      <c r="H222" s="47">
        <v>3</v>
      </c>
      <c r="I222" s="47">
        <v>0</v>
      </c>
      <c r="J222" s="47">
        <v>2</v>
      </c>
      <c r="K222" s="47" t="s">
        <v>41</v>
      </c>
      <c r="L222" s="48">
        <v>7</v>
      </c>
      <c r="M222" s="48"/>
      <c r="N222" s="47"/>
      <c r="O222" s="11" t="s">
        <v>33</v>
      </c>
      <c r="P222" s="11" t="s">
        <v>25</v>
      </c>
      <c r="W222" s="45">
        <v>5</v>
      </c>
      <c r="X222" s="45">
        <v>0</v>
      </c>
      <c r="Y222" s="45">
        <v>0</v>
      </c>
      <c r="Z222" s="45"/>
      <c r="AA222" s="184" t="s">
        <v>53</v>
      </c>
      <c r="AB222" s="11" t="s">
        <v>335</v>
      </c>
      <c r="AC222" s="60">
        <f t="shared" si="24"/>
        <v>0.5</v>
      </c>
      <c r="AD222" s="60">
        <f t="shared" si="25"/>
        <v>1.5</v>
      </c>
      <c r="AE222" s="61">
        <f t="shared" si="26"/>
        <v>2</v>
      </c>
      <c r="AF222" s="61">
        <f>INDEX($BB$26:BG$44,MATCH(AE222,$BA$26:$BA$44,-1),MATCH(D222,$BB$25:$BG$25))</f>
        <v>0</v>
      </c>
      <c r="AG222" s="93">
        <f t="shared" si="27"/>
        <v>2</v>
      </c>
      <c r="AH222" s="61">
        <v>1</v>
      </c>
      <c r="AI222" s="61">
        <v>1</v>
      </c>
      <c r="AJ222" s="61">
        <v>1</v>
      </c>
      <c r="AK222" s="61">
        <v>1</v>
      </c>
      <c r="AL222" s="61">
        <v>1</v>
      </c>
      <c r="AM222" s="61">
        <v>0.8</v>
      </c>
      <c r="AN222" s="61">
        <f t="shared" si="28"/>
        <v>1144</v>
      </c>
      <c r="AO222" s="62">
        <f t="shared" si="29"/>
        <v>5720000</v>
      </c>
      <c r="AP222" s="62">
        <f t="shared" si="30"/>
        <v>0</v>
      </c>
      <c r="AQ222" s="62">
        <f t="shared" si="31"/>
        <v>0</v>
      </c>
      <c r="AR222" s="62"/>
      <c r="AS222" s="99"/>
      <c r="AT222" s="99"/>
      <c r="AU222" s="99"/>
      <c r="AV222" s="99"/>
    </row>
    <row r="223" spans="1:48" ht="15" customHeight="1">
      <c r="A223" s="11" t="s">
        <v>235</v>
      </c>
      <c r="B223" s="11">
        <v>1337</v>
      </c>
      <c r="D223" s="49" t="s">
        <v>22</v>
      </c>
      <c r="E223" s="47">
        <v>5</v>
      </c>
      <c r="F223" s="47">
        <v>2</v>
      </c>
      <c r="G223" s="47">
        <v>3</v>
      </c>
      <c r="H223" s="47">
        <v>0</v>
      </c>
      <c r="I223" s="47">
        <v>0</v>
      </c>
      <c r="J223" s="47">
        <v>0</v>
      </c>
      <c r="K223" s="47" t="s">
        <v>41</v>
      </c>
      <c r="L223" s="48">
        <v>0</v>
      </c>
      <c r="M223" s="48"/>
      <c r="N223" s="47"/>
      <c r="O223" s="11" t="s">
        <v>10</v>
      </c>
      <c r="P223" s="11" t="s">
        <v>33</v>
      </c>
      <c r="Q223" s="11" t="s">
        <v>25</v>
      </c>
      <c r="R223" s="11" t="s">
        <v>6</v>
      </c>
      <c r="W223" s="45">
        <v>0</v>
      </c>
      <c r="X223" s="45">
        <v>1</v>
      </c>
      <c r="Y223" s="45">
        <v>5</v>
      </c>
      <c r="Z223" s="45"/>
      <c r="AA223" s="184" t="s">
        <v>10</v>
      </c>
      <c r="AB223" s="58" t="s">
        <v>349</v>
      </c>
      <c r="AC223" s="60">
        <f t="shared" si="24"/>
        <v>-0.5</v>
      </c>
      <c r="AD223" s="60">
        <f t="shared" si="25"/>
        <v>0</v>
      </c>
      <c r="AE223" s="61">
        <f t="shared" si="26"/>
        <v>-0.5</v>
      </c>
      <c r="AF223" s="61">
        <f>INDEX($BB$26:BG$44,MATCH(AE223,$BA$26:$BA$44,-1),MATCH(D223,$BB$25:$BG$25))</f>
        <v>0</v>
      </c>
      <c r="AG223" s="93">
        <f t="shared" si="27"/>
        <v>-0.5</v>
      </c>
      <c r="AH223" s="61">
        <v>1</v>
      </c>
      <c r="AI223" s="61">
        <v>1</v>
      </c>
      <c r="AJ223" s="61">
        <v>1</v>
      </c>
      <c r="AK223" s="61">
        <v>1</v>
      </c>
      <c r="AL223" s="61">
        <v>1</v>
      </c>
      <c r="AM223" s="61">
        <v>0.8</v>
      </c>
      <c r="AN223" s="68">
        <f t="shared" si="28"/>
        <v>44</v>
      </c>
      <c r="AO223" s="69">
        <f t="shared" si="29"/>
        <v>0</v>
      </c>
      <c r="AP223" s="69">
        <f t="shared" si="30"/>
        <v>0</v>
      </c>
      <c r="AQ223" s="69">
        <f t="shared" si="31"/>
        <v>0</v>
      </c>
      <c r="AR223" s="62"/>
      <c r="AS223" s="99"/>
      <c r="AT223" s="99"/>
      <c r="AU223" s="99"/>
      <c r="AV223" s="99"/>
    </row>
    <row r="224" spans="1:48" ht="15" customHeight="1">
      <c r="A224" s="11" t="s">
        <v>98</v>
      </c>
      <c r="B224" s="11">
        <v>1210</v>
      </c>
      <c r="D224" s="49" t="s">
        <v>22</v>
      </c>
      <c r="E224" s="47">
        <v>2</v>
      </c>
      <c r="F224" s="47">
        <v>0</v>
      </c>
      <c r="G224" s="47">
        <v>0</v>
      </c>
      <c r="H224" s="47">
        <v>3</v>
      </c>
      <c r="I224" s="47">
        <v>4</v>
      </c>
      <c r="J224" s="47">
        <v>6</v>
      </c>
      <c r="K224" s="47" t="s">
        <v>41</v>
      </c>
      <c r="L224" s="48" t="s">
        <v>18</v>
      </c>
      <c r="M224" s="48"/>
      <c r="N224" s="47"/>
      <c r="O224" s="11" t="s">
        <v>33</v>
      </c>
      <c r="P224" s="11" t="s">
        <v>25</v>
      </c>
      <c r="Q224" s="11" t="s">
        <v>34</v>
      </c>
      <c r="W224" s="45">
        <v>1</v>
      </c>
      <c r="X224" s="45">
        <v>0</v>
      </c>
      <c r="Y224" s="45">
        <v>4</v>
      </c>
      <c r="Z224" s="45"/>
      <c r="AA224" s="184" t="s">
        <v>52</v>
      </c>
      <c r="AB224" s="11" t="s">
        <v>333</v>
      </c>
      <c r="AC224" s="60">
        <f t="shared" si="24"/>
        <v>1</v>
      </c>
      <c r="AD224" s="60">
        <f t="shared" si="25"/>
        <v>1.5</v>
      </c>
      <c r="AE224" s="61">
        <f t="shared" si="26"/>
        <v>2.5</v>
      </c>
      <c r="AF224" s="61">
        <f>INDEX($BB$26:BG$44,MATCH(AE224,$BA$26:$BA$44,-1),MATCH(D224,$BB$25:$BG$25))</f>
        <v>-2.5</v>
      </c>
      <c r="AG224" s="93">
        <f t="shared" si="27"/>
        <v>0</v>
      </c>
      <c r="AH224" s="61">
        <v>1</v>
      </c>
      <c r="AI224" s="61">
        <v>1</v>
      </c>
      <c r="AJ224" s="61">
        <v>1</v>
      </c>
      <c r="AK224" s="61">
        <v>1</v>
      </c>
      <c r="AL224" s="61">
        <v>0.8</v>
      </c>
      <c r="AM224" s="61">
        <v>0.8</v>
      </c>
      <c r="AN224" s="61">
        <f t="shared" si="28"/>
        <v>6000</v>
      </c>
      <c r="AO224" s="62">
        <f t="shared" si="29"/>
        <v>6000000</v>
      </c>
      <c r="AP224" s="62">
        <f t="shared" si="30"/>
        <v>0</v>
      </c>
      <c r="AQ224" s="62">
        <f t="shared" si="31"/>
        <v>0</v>
      </c>
      <c r="AR224" s="62"/>
      <c r="AS224" s="101"/>
      <c r="AT224" s="101"/>
      <c r="AU224" s="101"/>
      <c r="AV224" s="101"/>
    </row>
    <row r="225" spans="1:48" ht="15" customHeight="1">
      <c r="A225" s="78" t="s">
        <v>271</v>
      </c>
      <c r="B225" s="78">
        <v>2038</v>
      </c>
      <c r="C225" s="78"/>
      <c r="D225" s="79" t="s">
        <v>14</v>
      </c>
      <c r="E225" s="80">
        <v>9</v>
      </c>
      <c r="F225" s="80">
        <v>5</v>
      </c>
      <c r="G225" s="80" t="s">
        <v>15</v>
      </c>
      <c r="H225" s="80">
        <v>0</v>
      </c>
      <c r="I225" s="80">
        <v>0</v>
      </c>
      <c r="J225" s="80">
        <v>0</v>
      </c>
      <c r="K225" s="80" t="s">
        <v>41</v>
      </c>
      <c r="L225" s="81" t="s">
        <v>15</v>
      </c>
      <c r="M225" s="81"/>
      <c r="N225" s="80" t="s">
        <v>23</v>
      </c>
      <c r="O225" s="78" t="s">
        <v>10</v>
      </c>
      <c r="P225" s="78" t="s">
        <v>33</v>
      </c>
      <c r="Q225" s="78" t="s">
        <v>25</v>
      </c>
      <c r="R225" s="78" t="s">
        <v>30</v>
      </c>
      <c r="S225" s="78"/>
      <c r="T225" s="78"/>
      <c r="U225" s="78"/>
      <c r="V225" s="78"/>
      <c r="W225" s="56">
        <v>7</v>
      </c>
      <c r="X225" s="56">
        <v>0</v>
      </c>
      <c r="Y225" s="56">
        <v>3</v>
      </c>
      <c r="Z225" s="56"/>
      <c r="AA225" s="186" t="s">
        <v>243</v>
      </c>
      <c r="AB225" s="78" t="s">
        <v>350</v>
      </c>
      <c r="AC225" s="60">
        <f t="shared" si="24"/>
        <v>1</v>
      </c>
      <c r="AD225" s="60">
        <f t="shared" si="25"/>
        <v>0</v>
      </c>
      <c r="AE225" s="61">
        <f t="shared" si="26"/>
        <v>1</v>
      </c>
      <c r="AF225" s="61">
        <f>INDEX($BB$26:BG$44,MATCH(AE225,$BA$26:$BA$44,-1),MATCH(D225,$BB$25:$BG$25))</f>
        <v>0.5</v>
      </c>
      <c r="AG225" s="93">
        <f t="shared" si="27"/>
        <v>1.5</v>
      </c>
      <c r="AH225" s="61">
        <v>1</v>
      </c>
      <c r="AI225" s="61">
        <v>1</v>
      </c>
      <c r="AJ225" s="61">
        <v>1</v>
      </c>
      <c r="AK225" s="61">
        <v>1</v>
      </c>
      <c r="AL225" s="61">
        <v>1</v>
      </c>
      <c r="AM225" s="61">
        <v>0.8</v>
      </c>
      <c r="AN225" s="84">
        <f t="shared" si="28"/>
        <v>4688</v>
      </c>
      <c r="AO225" s="85">
        <f t="shared" si="29"/>
        <v>32816</v>
      </c>
      <c r="AP225" s="85">
        <f t="shared" si="30"/>
        <v>0</v>
      </c>
      <c r="AQ225" s="85">
        <f t="shared" si="31"/>
        <v>0</v>
      </c>
      <c r="AR225" s="62"/>
      <c r="AS225" s="99"/>
      <c r="AT225" s="99"/>
      <c r="AU225" s="99"/>
      <c r="AV225" s="99"/>
    </row>
    <row r="226" spans="1:48" ht="15" customHeight="1">
      <c r="A226" s="11" t="s">
        <v>171</v>
      </c>
      <c r="B226" s="11">
        <v>3005</v>
      </c>
      <c r="D226" s="49" t="s">
        <v>22</v>
      </c>
      <c r="E226" s="47">
        <v>7</v>
      </c>
      <c r="F226" s="47">
        <v>9</v>
      </c>
      <c r="G226" s="47">
        <v>8</v>
      </c>
      <c r="H226" s="47">
        <v>0</v>
      </c>
      <c r="I226" s="47">
        <v>0</v>
      </c>
      <c r="J226" s="47">
        <v>0</v>
      </c>
      <c r="K226" s="47" t="s">
        <v>41</v>
      </c>
      <c r="L226" s="48">
        <v>0</v>
      </c>
      <c r="M226" s="48"/>
      <c r="N226" s="47"/>
      <c r="O226" s="11" t="s">
        <v>10</v>
      </c>
      <c r="P226" s="11" t="s">
        <v>33</v>
      </c>
      <c r="Q226" s="11" t="s">
        <v>25</v>
      </c>
      <c r="W226" s="45">
        <v>0</v>
      </c>
      <c r="X226" s="45">
        <v>1</v>
      </c>
      <c r="Y226" s="45">
        <v>4</v>
      </c>
      <c r="Z226" s="45"/>
      <c r="AA226" s="184" t="s">
        <v>10</v>
      </c>
      <c r="AB226" s="11" t="s">
        <v>335</v>
      </c>
      <c r="AC226" s="60">
        <f t="shared" si="24"/>
        <v>-0.5</v>
      </c>
      <c r="AD226" s="60">
        <f t="shared" si="25"/>
        <v>0</v>
      </c>
      <c r="AE226" s="61">
        <f t="shared" si="26"/>
        <v>-0.5</v>
      </c>
      <c r="AF226" s="61">
        <f>INDEX($BB$26:BG$44,MATCH(AE226,$BA$26:$BA$44,-1),MATCH(D226,$BB$25:$BG$25))</f>
        <v>0</v>
      </c>
      <c r="AG226" s="93">
        <f t="shared" si="27"/>
        <v>-0.5</v>
      </c>
      <c r="AH226" s="61">
        <v>1</v>
      </c>
      <c r="AI226" s="61">
        <v>1</v>
      </c>
      <c r="AJ226" s="61">
        <v>1</v>
      </c>
      <c r="AK226" s="61">
        <v>1</v>
      </c>
      <c r="AL226" s="61">
        <v>1</v>
      </c>
      <c r="AM226" s="61">
        <v>0.8</v>
      </c>
      <c r="AN226" s="61">
        <f t="shared" si="28"/>
        <v>44</v>
      </c>
      <c r="AO226" s="62">
        <f t="shared" si="29"/>
        <v>0</v>
      </c>
      <c r="AP226" s="62">
        <f t="shared" si="30"/>
        <v>0</v>
      </c>
      <c r="AQ226" s="62">
        <f t="shared" si="31"/>
        <v>0</v>
      </c>
      <c r="AR226" s="85"/>
      <c r="AS226" s="99"/>
      <c r="AT226" s="99"/>
      <c r="AU226" s="99"/>
      <c r="AV226" s="99"/>
    </row>
    <row r="227" spans="1:48" ht="15" customHeight="1">
      <c r="A227" s="11" t="s">
        <v>312</v>
      </c>
      <c r="B227" s="11">
        <v>2934</v>
      </c>
      <c r="D227" s="49" t="s">
        <v>22</v>
      </c>
      <c r="E227" s="47">
        <v>1</v>
      </c>
      <c r="F227" s="47">
        <v>1</v>
      </c>
      <c r="G227" s="47">
        <v>0</v>
      </c>
      <c r="H227" s="47">
        <v>0</v>
      </c>
      <c r="I227" s="47">
        <v>0</v>
      </c>
      <c r="J227" s="47">
        <v>0</v>
      </c>
      <c r="K227" s="47" t="s">
        <v>41</v>
      </c>
      <c r="L227" s="48">
        <v>0</v>
      </c>
      <c r="M227" s="48"/>
      <c r="N227" s="47"/>
      <c r="O227" s="11" t="s">
        <v>10</v>
      </c>
      <c r="P227" s="11" t="s">
        <v>33</v>
      </c>
      <c r="Q227" s="11" t="s">
        <v>25</v>
      </c>
      <c r="W227" s="45">
        <v>0</v>
      </c>
      <c r="X227" s="45">
        <v>2</v>
      </c>
      <c r="Y227" s="45">
        <v>2</v>
      </c>
      <c r="Z227" s="45"/>
      <c r="AA227" s="184" t="s">
        <v>10</v>
      </c>
      <c r="AB227" s="11" t="s">
        <v>351</v>
      </c>
      <c r="AC227" s="60">
        <f t="shared" si="24"/>
        <v>-0.5</v>
      </c>
      <c r="AD227" s="60">
        <f t="shared" si="25"/>
        <v>0</v>
      </c>
      <c r="AE227" s="61">
        <f t="shared" si="26"/>
        <v>-0.5</v>
      </c>
      <c r="AF227" s="61">
        <f>INDEX($BB$26:BG$44,MATCH(AE227,$BA$26:$BA$44,-1),MATCH(D227,$BB$25:$BG$25))</f>
        <v>0</v>
      </c>
      <c r="AG227" s="93">
        <f t="shared" si="27"/>
        <v>-0.5</v>
      </c>
      <c r="AH227" s="61">
        <v>1</v>
      </c>
      <c r="AI227" s="61">
        <v>1</v>
      </c>
      <c r="AJ227" s="61">
        <v>1</v>
      </c>
      <c r="AK227" s="61">
        <v>1</v>
      </c>
      <c r="AL227" s="61">
        <v>0.8</v>
      </c>
      <c r="AM227" s="61">
        <v>0.8</v>
      </c>
      <c r="AN227" s="61">
        <f t="shared" si="28"/>
        <v>35.200000000000003</v>
      </c>
      <c r="AO227" s="62">
        <f t="shared" si="29"/>
        <v>0</v>
      </c>
      <c r="AP227" s="62">
        <f t="shared" si="30"/>
        <v>0</v>
      </c>
      <c r="AQ227" s="62">
        <f t="shared" si="31"/>
        <v>0</v>
      </c>
      <c r="AR227" s="62"/>
      <c r="AS227" s="99"/>
      <c r="AT227" s="99"/>
      <c r="AU227" s="99"/>
      <c r="AV227" s="99"/>
    </row>
    <row r="228" spans="1:48" ht="15" customHeight="1">
      <c r="A228" s="11" t="s">
        <v>198</v>
      </c>
      <c r="B228" s="11">
        <v>611</v>
      </c>
      <c r="D228" s="49" t="s">
        <v>15</v>
      </c>
      <c r="E228" s="47">
        <v>4</v>
      </c>
      <c r="F228" s="47">
        <v>3</v>
      </c>
      <c r="G228" s="47">
        <v>2</v>
      </c>
      <c r="H228" s="47">
        <v>4</v>
      </c>
      <c r="I228" s="47">
        <v>4</v>
      </c>
      <c r="J228" s="47">
        <v>4</v>
      </c>
      <c r="K228" s="47" t="s">
        <v>41</v>
      </c>
      <c r="L228" s="48" t="s">
        <v>18</v>
      </c>
      <c r="M228" s="48"/>
      <c r="N228" s="47"/>
      <c r="O228" s="11" t="s">
        <v>25</v>
      </c>
      <c r="P228" s="11" t="s">
        <v>6</v>
      </c>
      <c r="S228" s="59"/>
      <c r="T228" s="59"/>
      <c r="W228" s="45">
        <v>7</v>
      </c>
      <c r="X228" s="45">
        <v>2</v>
      </c>
      <c r="Y228" s="45">
        <v>3</v>
      </c>
      <c r="Z228" s="45"/>
      <c r="AA228" s="184" t="s">
        <v>27</v>
      </c>
      <c r="AB228" s="11" t="s">
        <v>340</v>
      </c>
      <c r="AC228" s="60">
        <f t="shared" si="24"/>
        <v>1</v>
      </c>
      <c r="AD228" s="60">
        <f t="shared" si="25"/>
        <v>2</v>
      </c>
      <c r="AE228" s="61">
        <f t="shared" si="26"/>
        <v>3</v>
      </c>
      <c r="AF228" s="61">
        <f>INDEX($BB$26:BG$44,MATCH(AE228,$BA$26:$BA$44,-1),MATCH(D228,$BB$25:$BG$25))</f>
        <v>0.5</v>
      </c>
      <c r="AG228" s="93">
        <f t="shared" si="27"/>
        <v>3.5</v>
      </c>
      <c r="AH228" s="61">
        <v>1</v>
      </c>
      <c r="AI228" s="61">
        <v>1</v>
      </c>
      <c r="AJ228" s="61">
        <v>1</v>
      </c>
      <c r="AK228" s="61">
        <v>0.8</v>
      </c>
      <c r="AL228" s="61">
        <v>1</v>
      </c>
      <c r="AM228" s="61">
        <v>0.8</v>
      </c>
      <c r="AN228" s="61">
        <f t="shared" si="28"/>
        <v>6000</v>
      </c>
      <c r="AO228" s="62">
        <f t="shared" si="29"/>
        <v>420000000</v>
      </c>
      <c r="AP228" s="62">
        <f t="shared" si="30"/>
        <v>0</v>
      </c>
      <c r="AQ228" s="62">
        <f t="shared" si="31"/>
        <v>0</v>
      </c>
      <c r="AR228" s="62"/>
      <c r="AS228" s="99"/>
      <c r="AT228" s="99"/>
      <c r="AU228" s="99"/>
      <c r="AV228" s="99"/>
    </row>
    <row r="229" spans="1:48" ht="15" customHeight="1">
      <c r="A229" s="11" t="s">
        <v>165</v>
      </c>
      <c r="B229" s="11">
        <v>2903</v>
      </c>
      <c r="D229" s="49" t="s">
        <v>22</v>
      </c>
      <c r="E229" s="47">
        <v>3</v>
      </c>
      <c r="F229" s="47">
        <v>0</v>
      </c>
      <c r="G229" s="47">
        <v>0</v>
      </c>
      <c r="H229" s="47">
        <v>0</v>
      </c>
      <c r="I229" s="47">
        <v>0</v>
      </c>
      <c r="J229" s="47">
        <v>0</v>
      </c>
      <c r="K229" s="47" t="s">
        <v>41</v>
      </c>
      <c r="L229" s="48">
        <v>0</v>
      </c>
      <c r="M229" s="48"/>
      <c r="N229" s="47"/>
      <c r="O229" s="11" t="s">
        <v>10</v>
      </c>
      <c r="P229" s="11" t="s">
        <v>33</v>
      </c>
      <c r="Q229" s="11" t="s">
        <v>25</v>
      </c>
      <c r="R229" s="11" t="s">
        <v>34</v>
      </c>
      <c r="W229" s="45">
        <v>0</v>
      </c>
      <c r="X229" s="45">
        <v>1</v>
      </c>
      <c r="Y229" s="45">
        <v>3</v>
      </c>
      <c r="Z229" s="45"/>
      <c r="AA229" s="184" t="s">
        <v>10</v>
      </c>
      <c r="AB229" s="11" t="s">
        <v>335</v>
      </c>
      <c r="AC229" s="60">
        <f t="shared" si="24"/>
        <v>-0.5</v>
      </c>
      <c r="AD229" s="60">
        <f t="shared" si="25"/>
        <v>0</v>
      </c>
      <c r="AE229" s="61">
        <f t="shared" si="26"/>
        <v>-0.5</v>
      </c>
      <c r="AF229" s="61">
        <f>INDEX($BB$26:BG$44,MATCH(AE229,$BA$26:$BA$44,-1),MATCH(D229,$BB$25:$BG$25))</f>
        <v>0</v>
      </c>
      <c r="AG229" s="93">
        <f t="shared" si="27"/>
        <v>-0.5</v>
      </c>
      <c r="AH229" s="61">
        <v>1</v>
      </c>
      <c r="AI229" s="61">
        <v>1</v>
      </c>
      <c r="AJ229" s="61">
        <v>1</v>
      </c>
      <c r="AK229" s="61">
        <v>1</v>
      </c>
      <c r="AL229" s="61">
        <v>0.8</v>
      </c>
      <c r="AM229" s="61">
        <v>0.8</v>
      </c>
      <c r="AN229" s="61">
        <f t="shared" si="28"/>
        <v>35.200000000000003</v>
      </c>
      <c r="AO229" s="62">
        <f t="shared" si="29"/>
        <v>0</v>
      </c>
      <c r="AP229" s="62">
        <f t="shared" si="30"/>
        <v>0</v>
      </c>
      <c r="AQ229" s="62">
        <f t="shared" si="31"/>
        <v>0</v>
      </c>
      <c r="AR229" s="62"/>
      <c r="AS229" s="99"/>
      <c r="AT229" s="99"/>
      <c r="AU229" s="99"/>
      <c r="AV229" s="99"/>
    </row>
    <row r="230" spans="1:48" ht="15" customHeight="1">
      <c r="A230" s="11" t="s">
        <v>96</v>
      </c>
      <c r="B230" s="11">
        <v>1105</v>
      </c>
      <c r="D230" s="49" t="s">
        <v>18</v>
      </c>
      <c r="E230" s="47">
        <v>5</v>
      </c>
      <c r="F230" s="47">
        <v>9</v>
      </c>
      <c r="G230" s="47">
        <v>5</v>
      </c>
      <c r="H230" s="47">
        <v>4</v>
      </c>
      <c r="I230" s="47">
        <v>5</v>
      </c>
      <c r="J230" s="47">
        <v>5</v>
      </c>
      <c r="K230" s="47" t="s">
        <v>41</v>
      </c>
      <c r="L230" s="48">
        <v>9</v>
      </c>
      <c r="M230" s="48"/>
      <c r="N230" s="47"/>
      <c r="O230" s="11" t="s">
        <v>25</v>
      </c>
      <c r="S230" s="59"/>
      <c r="T230" s="59"/>
      <c r="W230" s="45">
        <v>3</v>
      </c>
      <c r="X230" s="45">
        <v>1</v>
      </c>
      <c r="Y230" s="45">
        <v>2</v>
      </c>
      <c r="Z230" s="45"/>
      <c r="AA230" s="184" t="s">
        <v>52</v>
      </c>
      <c r="AB230" s="11" t="s">
        <v>333</v>
      </c>
      <c r="AC230" s="60">
        <f t="shared" si="24"/>
        <v>1</v>
      </c>
      <c r="AD230" s="60">
        <f t="shared" si="25"/>
        <v>2</v>
      </c>
      <c r="AE230" s="61">
        <f t="shared" si="26"/>
        <v>3</v>
      </c>
      <c r="AF230" s="61">
        <f>INDEX($BB$26:BG$44,MATCH(AE230,$BA$26:$BA$44,-1),MATCH(D230,$BB$25:$BG$25))</f>
        <v>0.5</v>
      </c>
      <c r="AG230" s="93">
        <f t="shared" si="27"/>
        <v>3.5</v>
      </c>
      <c r="AH230" s="61">
        <v>1</v>
      </c>
      <c r="AI230" s="61">
        <v>1</v>
      </c>
      <c r="AJ230" s="61">
        <v>1</v>
      </c>
      <c r="AK230" s="61">
        <v>1</v>
      </c>
      <c r="AL230" s="61">
        <v>1</v>
      </c>
      <c r="AM230" s="61">
        <v>0.8</v>
      </c>
      <c r="AN230" s="61">
        <f t="shared" si="28"/>
        <v>2928</v>
      </c>
      <c r="AO230" s="62">
        <f t="shared" si="29"/>
        <v>87840000</v>
      </c>
      <c r="AP230" s="62">
        <f t="shared" si="30"/>
        <v>0</v>
      </c>
      <c r="AQ230" s="62">
        <f t="shared" si="31"/>
        <v>0</v>
      </c>
      <c r="AR230" s="62"/>
    </row>
    <row r="231" spans="1:48" ht="15" customHeight="1">
      <c r="A231" s="78" t="s">
        <v>59</v>
      </c>
      <c r="B231" s="78">
        <v>110</v>
      </c>
      <c r="C231" s="78"/>
      <c r="D231" s="79" t="s">
        <v>22</v>
      </c>
      <c r="E231" s="80">
        <v>5</v>
      </c>
      <c r="F231" s="80">
        <v>6</v>
      </c>
      <c r="G231" s="80">
        <v>1</v>
      </c>
      <c r="H231" s="80">
        <v>0</v>
      </c>
      <c r="I231" s="80">
        <v>0</v>
      </c>
      <c r="J231" s="80">
        <v>0</v>
      </c>
      <c r="K231" s="80" t="s">
        <v>41</v>
      </c>
      <c r="L231" s="81">
        <v>0</v>
      </c>
      <c r="M231" s="81"/>
      <c r="N231" s="80"/>
      <c r="O231" s="78" t="s">
        <v>10</v>
      </c>
      <c r="P231" s="78" t="s">
        <v>33</v>
      </c>
      <c r="Q231" s="78" t="s">
        <v>25</v>
      </c>
      <c r="R231" s="78"/>
      <c r="S231" s="78"/>
      <c r="T231" s="78"/>
      <c r="U231" s="78"/>
      <c r="V231" s="78"/>
      <c r="W231" s="56">
        <v>0</v>
      </c>
      <c r="X231" s="56">
        <v>0</v>
      </c>
      <c r="Y231" s="56">
        <v>3</v>
      </c>
      <c r="Z231" s="56"/>
      <c r="AA231" s="186" t="s">
        <v>10</v>
      </c>
      <c r="AB231" s="78" t="s">
        <v>332</v>
      </c>
      <c r="AC231" s="60">
        <f t="shared" si="24"/>
        <v>-0.5</v>
      </c>
      <c r="AD231" s="60">
        <f t="shared" si="25"/>
        <v>0</v>
      </c>
      <c r="AE231" s="61">
        <f t="shared" si="26"/>
        <v>-0.5</v>
      </c>
      <c r="AF231" s="61">
        <f>INDEX($BB$26:BG$44,MATCH(AE231,$BA$26:$BA$44,-1),MATCH(D231,$BB$25:$BG$25))</f>
        <v>0</v>
      </c>
      <c r="AG231" s="93">
        <f t="shared" si="27"/>
        <v>-0.5</v>
      </c>
      <c r="AH231" s="61">
        <v>1</v>
      </c>
      <c r="AI231" s="61">
        <v>1</v>
      </c>
      <c r="AJ231" s="61">
        <v>1</v>
      </c>
      <c r="AK231" s="61">
        <v>1</v>
      </c>
      <c r="AL231" s="61">
        <v>1</v>
      </c>
      <c r="AM231" s="61">
        <v>0.8</v>
      </c>
      <c r="AN231" s="84">
        <f t="shared" si="28"/>
        <v>44</v>
      </c>
      <c r="AO231" s="85">
        <f t="shared" si="29"/>
        <v>0</v>
      </c>
      <c r="AP231" s="85">
        <f t="shared" si="30"/>
        <v>0</v>
      </c>
      <c r="AQ231" s="85">
        <f t="shared" si="31"/>
        <v>0</v>
      </c>
      <c r="AR231" s="62"/>
      <c r="AS231" s="99"/>
      <c r="AT231" s="99"/>
      <c r="AU231" s="99"/>
      <c r="AV231" s="99"/>
    </row>
    <row r="232" spans="1:48" ht="15" customHeight="1">
      <c r="A232" s="11" t="s">
        <v>234</v>
      </c>
      <c r="B232" s="11">
        <v>1334</v>
      </c>
      <c r="D232" s="49" t="s">
        <v>15</v>
      </c>
      <c r="E232" s="47">
        <v>6</v>
      </c>
      <c r="F232" s="47" t="s">
        <v>15</v>
      </c>
      <c r="G232" s="47">
        <v>6</v>
      </c>
      <c r="H232" s="47">
        <v>0</v>
      </c>
      <c r="I232" s="47">
        <v>1</v>
      </c>
      <c r="J232" s="47">
        <v>0</v>
      </c>
      <c r="K232" s="47" t="s">
        <v>41</v>
      </c>
      <c r="L232" s="48" t="s">
        <v>15</v>
      </c>
      <c r="M232" s="48"/>
      <c r="N232" s="47"/>
      <c r="O232" s="11" t="s">
        <v>21</v>
      </c>
      <c r="P232" s="11" t="s">
        <v>33</v>
      </c>
      <c r="Q232" s="11" t="s">
        <v>25</v>
      </c>
      <c r="R232" s="11" t="s">
        <v>44</v>
      </c>
      <c r="W232" s="45">
        <v>1</v>
      </c>
      <c r="X232" s="45">
        <v>0</v>
      </c>
      <c r="Y232" s="45">
        <v>4</v>
      </c>
      <c r="Z232" s="45"/>
      <c r="AA232" s="184" t="s">
        <v>207</v>
      </c>
      <c r="AB232" s="11" t="s">
        <v>349</v>
      </c>
      <c r="AC232" s="60">
        <f t="shared" si="24"/>
        <v>1</v>
      </c>
      <c r="AD232" s="60">
        <f t="shared" si="25"/>
        <v>0</v>
      </c>
      <c r="AE232" s="61">
        <f t="shared" si="26"/>
        <v>1</v>
      </c>
      <c r="AF232" s="61">
        <f>INDEX($BB$26:BG$44,MATCH(AE232,$BA$26:$BA$44,-1),MATCH(D232,$BB$25:$BG$25))</f>
        <v>1</v>
      </c>
      <c r="AG232" s="93">
        <f t="shared" si="27"/>
        <v>2</v>
      </c>
      <c r="AH232" s="61">
        <v>1</v>
      </c>
      <c r="AI232" s="61">
        <v>1</v>
      </c>
      <c r="AJ232" s="61">
        <v>1</v>
      </c>
      <c r="AK232" s="61">
        <v>1</v>
      </c>
      <c r="AL232" s="61">
        <v>0.8</v>
      </c>
      <c r="AM232" s="61">
        <v>0.8</v>
      </c>
      <c r="AN232" s="61">
        <f t="shared" si="28"/>
        <v>3750.4</v>
      </c>
      <c r="AO232" s="62">
        <f t="shared" si="29"/>
        <v>3750.4</v>
      </c>
      <c r="AP232" s="62">
        <f t="shared" si="30"/>
        <v>0</v>
      </c>
      <c r="AQ232" s="62">
        <f t="shared" si="31"/>
        <v>0</v>
      </c>
      <c r="AR232" s="62"/>
      <c r="AS232" s="99"/>
      <c r="AT232" s="99"/>
      <c r="AU232" s="99"/>
      <c r="AV232" s="99"/>
    </row>
    <row r="233" spans="1:48" ht="15" customHeight="1">
      <c r="A233" s="11" t="s">
        <v>331</v>
      </c>
      <c r="B233" s="11">
        <v>3240</v>
      </c>
      <c r="D233" s="49" t="s">
        <v>22</v>
      </c>
      <c r="E233" s="47">
        <v>2</v>
      </c>
      <c r="F233" s="47">
        <v>0</v>
      </c>
      <c r="G233" s="47">
        <v>0</v>
      </c>
      <c r="H233" s="47">
        <v>0</v>
      </c>
      <c r="I233" s="47">
        <v>0</v>
      </c>
      <c r="J233" s="47">
        <v>0</v>
      </c>
      <c r="K233" s="47" t="s">
        <v>41</v>
      </c>
      <c r="L233" s="48">
        <v>0</v>
      </c>
      <c r="M233" s="48"/>
      <c r="N233" s="47"/>
      <c r="O233" s="11" t="s">
        <v>10</v>
      </c>
      <c r="P233" s="11" t="s">
        <v>33</v>
      </c>
      <c r="Q233" s="11" t="s">
        <v>25</v>
      </c>
      <c r="R233" s="11" t="s">
        <v>34</v>
      </c>
      <c r="W233" s="45">
        <v>0</v>
      </c>
      <c r="X233" s="45">
        <v>0</v>
      </c>
      <c r="Y233" s="45">
        <v>5</v>
      </c>
      <c r="Z233" s="45"/>
      <c r="AA233" s="184" t="s">
        <v>10</v>
      </c>
      <c r="AB233" s="11" t="s">
        <v>351</v>
      </c>
      <c r="AC233" s="60">
        <f t="shared" si="24"/>
        <v>-0.5</v>
      </c>
      <c r="AD233" s="60">
        <f t="shared" si="25"/>
        <v>0</v>
      </c>
      <c r="AE233" s="61">
        <f t="shared" si="26"/>
        <v>-0.5</v>
      </c>
      <c r="AF233" s="61">
        <f>INDEX($BB$26:BG$44,MATCH(AE233,$BA$26:$BA$44,-1),MATCH(D233,$BB$25:$BG$25))</f>
        <v>0</v>
      </c>
      <c r="AG233" s="93">
        <f t="shared" si="27"/>
        <v>-0.5</v>
      </c>
      <c r="AH233" s="61">
        <v>1</v>
      </c>
      <c r="AI233" s="61">
        <v>1</v>
      </c>
      <c r="AJ233" s="61">
        <v>1</v>
      </c>
      <c r="AK233" s="61">
        <v>1</v>
      </c>
      <c r="AL233" s="61">
        <v>0.8</v>
      </c>
      <c r="AM233" s="61">
        <v>0.8</v>
      </c>
      <c r="AN233" s="61">
        <f t="shared" si="28"/>
        <v>35.200000000000003</v>
      </c>
      <c r="AO233" s="62">
        <f t="shared" si="29"/>
        <v>0</v>
      </c>
      <c r="AP233" s="62">
        <f t="shared" si="30"/>
        <v>0</v>
      </c>
      <c r="AQ233" s="62">
        <f t="shared" si="31"/>
        <v>0</v>
      </c>
      <c r="AR233" s="62"/>
      <c r="AS233" s="99"/>
      <c r="AT233" s="99"/>
      <c r="AU233" s="99"/>
      <c r="AV233" s="99"/>
    </row>
    <row r="234" spans="1:48" ht="15" customHeight="1">
      <c r="A234" s="11" t="s">
        <v>125</v>
      </c>
      <c r="B234" s="11">
        <v>2003</v>
      </c>
      <c r="D234" s="49" t="s">
        <v>16</v>
      </c>
      <c r="E234" s="47">
        <v>3</v>
      </c>
      <c r="F234" s="47">
        <v>1</v>
      </c>
      <c r="G234" s="47">
        <v>0</v>
      </c>
      <c r="H234" s="47">
        <v>1</v>
      </c>
      <c r="I234" s="47">
        <v>4</v>
      </c>
      <c r="J234" s="47">
        <v>6</v>
      </c>
      <c r="K234" s="47" t="s">
        <v>41</v>
      </c>
      <c r="L234" s="48">
        <v>6</v>
      </c>
      <c r="M234" s="48"/>
      <c r="N234" s="47"/>
      <c r="O234" s="11" t="s">
        <v>33</v>
      </c>
      <c r="P234" s="11" t="s">
        <v>25</v>
      </c>
      <c r="W234" s="45">
        <v>2</v>
      </c>
      <c r="X234" s="45">
        <v>1</v>
      </c>
      <c r="Y234" s="45">
        <v>2</v>
      </c>
      <c r="Z234" s="45"/>
      <c r="AA234" s="184" t="s">
        <v>53</v>
      </c>
      <c r="AB234" s="11" t="s">
        <v>334</v>
      </c>
      <c r="AC234" s="60">
        <f t="shared" si="24"/>
        <v>0.5</v>
      </c>
      <c r="AD234" s="60">
        <f t="shared" si="25"/>
        <v>0.5</v>
      </c>
      <c r="AE234" s="61">
        <f t="shared" si="26"/>
        <v>1</v>
      </c>
      <c r="AF234" s="61">
        <f>INDEX($BB$26:BG$44,MATCH(AE234,$BA$26:$BA$44,-1),MATCH(D234,$BB$25:$BG$25))</f>
        <v>0.5</v>
      </c>
      <c r="AG234" s="93">
        <f t="shared" si="27"/>
        <v>1.5</v>
      </c>
      <c r="AH234" s="61">
        <v>1</v>
      </c>
      <c r="AI234" s="61">
        <v>1</v>
      </c>
      <c r="AJ234" s="61">
        <v>1</v>
      </c>
      <c r="AK234" s="61">
        <v>1</v>
      </c>
      <c r="AL234" s="61">
        <v>0.8</v>
      </c>
      <c r="AM234" s="61">
        <v>0.8</v>
      </c>
      <c r="AN234" s="61">
        <f t="shared" si="28"/>
        <v>572.80000000000007</v>
      </c>
      <c r="AO234" s="62">
        <f t="shared" si="29"/>
        <v>11456.000000000002</v>
      </c>
      <c r="AP234" s="62">
        <f t="shared" si="30"/>
        <v>0</v>
      </c>
      <c r="AQ234" s="62">
        <f t="shared" si="31"/>
        <v>0</v>
      </c>
      <c r="AR234" s="62"/>
    </row>
    <row r="235" spans="1:48" ht="15" customHeight="1">
      <c r="A235" s="11" t="s">
        <v>239</v>
      </c>
      <c r="B235" s="11">
        <v>1433</v>
      </c>
      <c r="D235" s="49" t="s">
        <v>16</v>
      </c>
      <c r="E235" s="47">
        <v>7</v>
      </c>
      <c r="F235" s="47" t="s">
        <v>15</v>
      </c>
      <c r="G235" s="47">
        <v>1</v>
      </c>
      <c r="H235" s="47">
        <v>3</v>
      </c>
      <c r="I235" s="47">
        <v>2</v>
      </c>
      <c r="J235" s="47">
        <v>1</v>
      </c>
      <c r="K235" s="47" t="s">
        <v>41</v>
      </c>
      <c r="L235" s="48">
        <v>3</v>
      </c>
      <c r="M235" s="48"/>
      <c r="N235" s="47" t="s">
        <v>23</v>
      </c>
      <c r="O235" s="11" t="s">
        <v>21</v>
      </c>
      <c r="P235" s="11" t="s">
        <v>33</v>
      </c>
      <c r="Q235" s="11" t="s">
        <v>25</v>
      </c>
      <c r="W235" s="45">
        <v>1</v>
      </c>
      <c r="X235" s="45">
        <v>2</v>
      </c>
      <c r="Y235" s="45">
        <v>4</v>
      </c>
      <c r="Z235" s="45"/>
      <c r="AA235" s="184" t="s">
        <v>207</v>
      </c>
      <c r="AB235" s="11" t="s">
        <v>349</v>
      </c>
      <c r="AC235" s="60">
        <f t="shared" si="24"/>
        <v>0</v>
      </c>
      <c r="AD235" s="60">
        <f t="shared" si="25"/>
        <v>1.5</v>
      </c>
      <c r="AE235" s="61">
        <f t="shared" si="26"/>
        <v>1.5</v>
      </c>
      <c r="AF235" s="61">
        <f>INDEX($BB$26:BG$44,MATCH(AE235,$BA$26:$BA$44,-1),MATCH(D235,$BB$25:$BG$25))</f>
        <v>0.5</v>
      </c>
      <c r="AG235" s="93">
        <f t="shared" si="27"/>
        <v>2</v>
      </c>
      <c r="AH235" s="61">
        <v>1</v>
      </c>
      <c r="AI235" s="61">
        <v>1</v>
      </c>
      <c r="AJ235" s="61">
        <v>1</v>
      </c>
      <c r="AK235" s="61">
        <v>1</v>
      </c>
      <c r="AL235" s="61">
        <v>0.8</v>
      </c>
      <c r="AM235" s="61">
        <v>0.8</v>
      </c>
      <c r="AN235" s="61">
        <f t="shared" si="28"/>
        <v>140.80000000000001</v>
      </c>
      <c r="AO235" s="62">
        <f t="shared" si="29"/>
        <v>140800</v>
      </c>
      <c r="AP235" s="62">
        <f t="shared" si="30"/>
        <v>0</v>
      </c>
      <c r="AQ235" s="62">
        <f t="shared" si="31"/>
        <v>0</v>
      </c>
      <c r="AR235" s="62"/>
      <c r="AS235" s="99"/>
      <c r="AT235" s="99"/>
      <c r="AU235" s="99"/>
      <c r="AV235" s="99"/>
    </row>
    <row r="236" spans="1:48" ht="15" customHeight="1">
      <c r="A236" s="11" t="s">
        <v>209</v>
      </c>
      <c r="B236" s="11">
        <v>838</v>
      </c>
      <c r="D236" s="49" t="s">
        <v>22</v>
      </c>
      <c r="E236" s="47">
        <v>5</v>
      </c>
      <c r="F236" s="47">
        <v>9</v>
      </c>
      <c r="G236" s="47">
        <v>3</v>
      </c>
      <c r="H236" s="47">
        <v>0</v>
      </c>
      <c r="I236" s="47">
        <v>0</v>
      </c>
      <c r="J236" s="47">
        <v>0</v>
      </c>
      <c r="K236" s="47" t="s">
        <v>41</v>
      </c>
      <c r="L236" s="48">
        <v>0</v>
      </c>
      <c r="M236" s="48"/>
      <c r="N236" s="47"/>
      <c r="O236" s="11" t="s">
        <v>10</v>
      </c>
      <c r="P236" s="11" t="s">
        <v>33</v>
      </c>
      <c r="Q236" s="11" t="s">
        <v>25</v>
      </c>
      <c r="W236" s="45">
        <v>0</v>
      </c>
      <c r="X236" s="45">
        <v>0</v>
      </c>
      <c r="Y236" s="45">
        <v>4</v>
      </c>
      <c r="Z236" s="45"/>
      <c r="AA236" s="184" t="s">
        <v>10</v>
      </c>
      <c r="AB236" s="11" t="s">
        <v>348</v>
      </c>
      <c r="AC236" s="60">
        <f t="shared" si="24"/>
        <v>-0.5</v>
      </c>
      <c r="AD236" s="60">
        <f t="shared" si="25"/>
        <v>0</v>
      </c>
      <c r="AE236" s="61">
        <f t="shared" si="26"/>
        <v>-0.5</v>
      </c>
      <c r="AF236" s="61">
        <f>INDEX($BB$26:BG$44,MATCH(AE236,$BA$26:$BA$44,-1),MATCH(D236,$BB$25:$BG$25))</f>
        <v>0</v>
      </c>
      <c r="AG236" s="93">
        <f t="shared" si="27"/>
        <v>-0.5</v>
      </c>
      <c r="AH236" s="61">
        <v>1</v>
      </c>
      <c r="AI236" s="61">
        <v>1</v>
      </c>
      <c r="AJ236" s="61">
        <v>1</v>
      </c>
      <c r="AK236" s="61">
        <v>1</v>
      </c>
      <c r="AL236" s="61">
        <v>1</v>
      </c>
      <c r="AM236" s="61">
        <v>0.8</v>
      </c>
      <c r="AN236" s="61">
        <f t="shared" si="28"/>
        <v>44</v>
      </c>
      <c r="AO236" s="62">
        <f t="shared" si="29"/>
        <v>0</v>
      </c>
      <c r="AP236" s="62">
        <f t="shared" si="30"/>
        <v>0</v>
      </c>
      <c r="AQ236" s="62">
        <f t="shared" si="31"/>
        <v>0</v>
      </c>
      <c r="AR236" s="85"/>
      <c r="AS236" s="99"/>
      <c r="AT236" s="99"/>
      <c r="AU236" s="99"/>
      <c r="AV236" s="99"/>
    </row>
    <row r="237" spans="1:48" ht="15" customHeight="1">
      <c r="A237" s="11" t="s">
        <v>156</v>
      </c>
      <c r="B237" s="11">
        <v>2703</v>
      </c>
      <c r="D237" s="49" t="s">
        <v>17</v>
      </c>
      <c r="E237" s="47">
        <v>3</v>
      </c>
      <c r="F237" s="47">
        <v>2</v>
      </c>
      <c r="G237" s="47">
        <v>4</v>
      </c>
      <c r="H237" s="47">
        <v>3</v>
      </c>
      <c r="I237" s="47">
        <v>6</v>
      </c>
      <c r="J237" s="47">
        <v>8</v>
      </c>
      <c r="K237" s="47" t="s">
        <v>41</v>
      </c>
      <c r="L237" s="48">
        <v>9</v>
      </c>
      <c r="M237" s="48"/>
      <c r="N237" s="47"/>
      <c r="O237" s="11" t="s">
        <v>33</v>
      </c>
      <c r="P237" s="11" t="s">
        <v>25</v>
      </c>
      <c r="W237" s="45">
        <v>1</v>
      </c>
      <c r="X237" s="45">
        <v>0</v>
      </c>
      <c r="Y237" s="45">
        <v>0</v>
      </c>
      <c r="Z237" s="45"/>
      <c r="AA237" s="184" t="s">
        <v>53</v>
      </c>
      <c r="AB237" s="11" t="s">
        <v>335</v>
      </c>
      <c r="AC237" s="60">
        <f t="shared" si="24"/>
        <v>1</v>
      </c>
      <c r="AD237" s="60">
        <f t="shared" si="25"/>
        <v>1.5</v>
      </c>
      <c r="AE237" s="61">
        <f t="shared" si="26"/>
        <v>2.5</v>
      </c>
      <c r="AF237" s="61">
        <f>INDEX($BB$26:BG$44,MATCH(AE237,$BA$26:$BA$44,-1),MATCH(D237,$BB$25:$BG$25))</f>
        <v>0</v>
      </c>
      <c r="AG237" s="93">
        <f t="shared" si="27"/>
        <v>2.5</v>
      </c>
      <c r="AH237" s="61">
        <v>1</v>
      </c>
      <c r="AI237" s="61">
        <v>1</v>
      </c>
      <c r="AJ237" s="61">
        <v>1</v>
      </c>
      <c r="AK237" s="61">
        <v>1</v>
      </c>
      <c r="AL237" s="61">
        <v>1</v>
      </c>
      <c r="AM237" s="61">
        <v>0.8</v>
      </c>
      <c r="AN237" s="61">
        <f t="shared" si="28"/>
        <v>2928</v>
      </c>
      <c r="AO237" s="62">
        <f t="shared" si="29"/>
        <v>2928000</v>
      </c>
      <c r="AP237" s="62">
        <f t="shared" si="30"/>
        <v>0</v>
      </c>
      <c r="AQ237" s="62">
        <f t="shared" si="31"/>
        <v>0</v>
      </c>
      <c r="AR237" s="85"/>
      <c r="AS237" s="99"/>
      <c r="AT237" s="99"/>
      <c r="AU237" s="99"/>
      <c r="AV237" s="99"/>
    </row>
    <row r="238" spans="1:48" ht="15" customHeight="1">
      <c r="A238" s="11" t="s">
        <v>106</v>
      </c>
      <c r="B238" s="11">
        <v>1507</v>
      </c>
      <c r="D238" s="49" t="s">
        <v>17</v>
      </c>
      <c r="E238" s="47">
        <v>2</v>
      </c>
      <c r="F238" s="47">
        <v>1</v>
      </c>
      <c r="G238" s="47">
        <v>0</v>
      </c>
      <c r="H238" s="47">
        <v>1</v>
      </c>
      <c r="I238" s="47">
        <v>2</v>
      </c>
      <c r="J238" s="47">
        <v>2</v>
      </c>
      <c r="K238" s="47" t="s">
        <v>41</v>
      </c>
      <c r="L238" s="48">
        <v>8</v>
      </c>
      <c r="M238" s="48"/>
      <c r="N238" s="47"/>
      <c r="O238" s="11" t="s">
        <v>33</v>
      </c>
      <c r="P238" s="11" t="s">
        <v>25</v>
      </c>
      <c r="W238" s="45">
        <v>7</v>
      </c>
      <c r="X238" s="45">
        <v>1</v>
      </c>
      <c r="Y238" s="45">
        <v>2</v>
      </c>
      <c r="Z238" s="45"/>
      <c r="AA238" s="184" t="s">
        <v>53</v>
      </c>
      <c r="AB238" s="11" t="s">
        <v>333</v>
      </c>
      <c r="AC238" s="60">
        <f t="shared" si="24"/>
        <v>0.5</v>
      </c>
      <c r="AD238" s="60">
        <f t="shared" si="25"/>
        <v>0.5</v>
      </c>
      <c r="AE238" s="61">
        <f t="shared" si="26"/>
        <v>1</v>
      </c>
      <c r="AF238" s="61">
        <f>INDEX($BB$26:BG$44,MATCH(AE238,$BA$26:$BA$44,-1),MATCH(D238,$BB$25:$BG$25))</f>
        <v>0</v>
      </c>
      <c r="AG238" s="93">
        <f t="shared" si="27"/>
        <v>1</v>
      </c>
      <c r="AH238" s="61">
        <v>1</v>
      </c>
      <c r="AI238" s="61">
        <v>1</v>
      </c>
      <c r="AJ238" s="61">
        <v>1</v>
      </c>
      <c r="AK238" s="61">
        <v>1</v>
      </c>
      <c r="AL238" s="61">
        <v>0.8</v>
      </c>
      <c r="AM238" s="61">
        <v>0.8</v>
      </c>
      <c r="AN238" s="61">
        <f t="shared" si="28"/>
        <v>1465.6000000000001</v>
      </c>
      <c r="AO238" s="62">
        <f t="shared" si="29"/>
        <v>102592.00000000001</v>
      </c>
      <c r="AP238" s="62">
        <f t="shared" si="30"/>
        <v>0</v>
      </c>
      <c r="AQ238" s="62">
        <f t="shared" si="31"/>
        <v>0</v>
      </c>
      <c r="AR238" s="62"/>
      <c r="AS238" s="99"/>
      <c r="AT238" s="99"/>
      <c r="AU238" s="99"/>
      <c r="AV238" s="99"/>
    </row>
    <row r="239" spans="1:48" ht="15" customHeight="1">
      <c r="A239" s="11" t="s">
        <v>107</v>
      </c>
      <c r="B239" s="11">
        <v>1508</v>
      </c>
      <c r="D239" s="49" t="s">
        <v>17</v>
      </c>
      <c r="E239" s="47">
        <v>7</v>
      </c>
      <c r="F239" s="47">
        <v>9</v>
      </c>
      <c r="G239" s="47">
        <v>7</v>
      </c>
      <c r="H239" s="47">
        <v>3</v>
      </c>
      <c r="I239" s="47">
        <v>2</v>
      </c>
      <c r="J239" s="47">
        <v>1</v>
      </c>
      <c r="K239" s="47" t="s">
        <v>41</v>
      </c>
      <c r="L239" s="48" t="s">
        <v>18</v>
      </c>
      <c r="M239" s="48"/>
      <c r="N239" s="47"/>
      <c r="O239" s="11" t="s">
        <v>33</v>
      </c>
      <c r="P239" s="11" t="s">
        <v>25</v>
      </c>
      <c r="W239" s="45">
        <v>1</v>
      </c>
      <c r="X239" s="45">
        <v>0</v>
      </c>
      <c r="Y239" s="45">
        <v>4</v>
      </c>
      <c r="Z239" s="45"/>
      <c r="AA239" s="184" t="s">
        <v>53</v>
      </c>
      <c r="AB239" s="11" t="s">
        <v>333</v>
      </c>
      <c r="AC239" s="60">
        <f t="shared" si="24"/>
        <v>1</v>
      </c>
      <c r="AD239" s="60">
        <f t="shared" si="25"/>
        <v>1.5</v>
      </c>
      <c r="AE239" s="61">
        <f t="shared" si="26"/>
        <v>2.5</v>
      </c>
      <c r="AF239" s="61">
        <f>INDEX($BB$26:BG$44,MATCH(AE239,$BA$26:$BA$44,-1),MATCH(D239,$BB$25:$BG$25))</f>
        <v>0</v>
      </c>
      <c r="AG239" s="93">
        <f t="shared" si="27"/>
        <v>2.5</v>
      </c>
      <c r="AH239" s="61">
        <v>1</v>
      </c>
      <c r="AI239" s="61">
        <v>1</v>
      </c>
      <c r="AJ239" s="61">
        <v>1</v>
      </c>
      <c r="AK239" s="61">
        <v>1</v>
      </c>
      <c r="AL239" s="61">
        <v>1</v>
      </c>
      <c r="AM239" s="61">
        <v>0.8</v>
      </c>
      <c r="AN239" s="61">
        <f t="shared" si="28"/>
        <v>7500</v>
      </c>
      <c r="AO239" s="62">
        <f t="shared" si="29"/>
        <v>7500000</v>
      </c>
      <c r="AP239" s="62">
        <f t="shared" si="30"/>
        <v>0</v>
      </c>
      <c r="AQ239" s="62">
        <f t="shared" si="31"/>
        <v>0</v>
      </c>
      <c r="AR239" s="69"/>
      <c r="AS239" s="100"/>
      <c r="AT239" s="100"/>
      <c r="AU239" s="100"/>
      <c r="AV239" s="100"/>
    </row>
    <row r="240" spans="1:48" ht="15" customHeight="1">
      <c r="A240" s="11" t="s">
        <v>242</v>
      </c>
      <c r="B240" s="11">
        <v>1535</v>
      </c>
      <c r="D240" s="49" t="s">
        <v>14</v>
      </c>
      <c r="E240" s="47">
        <v>2</v>
      </c>
      <c r="F240" s="47">
        <v>2</v>
      </c>
      <c r="G240" s="47">
        <v>4</v>
      </c>
      <c r="H240" s="47">
        <v>1</v>
      </c>
      <c r="I240" s="47">
        <v>3</v>
      </c>
      <c r="J240" s="47">
        <v>1</v>
      </c>
      <c r="K240" s="47" t="s">
        <v>41</v>
      </c>
      <c r="L240" s="48">
        <v>6</v>
      </c>
      <c r="M240" s="48"/>
      <c r="N240" s="47"/>
      <c r="O240" s="11" t="s">
        <v>33</v>
      </c>
      <c r="P240" s="11" t="s">
        <v>25</v>
      </c>
      <c r="W240" s="45">
        <v>2</v>
      </c>
      <c r="X240" s="45">
        <v>0</v>
      </c>
      <c r="Y240" s="45">
        <v>0</v>
      </c>
      <c r="Z240" s="45"/>
      <c r="AA240" s="184" t="s">
        <v>243</v>
      </c>
      <c r="AB240" s="11" t="s">
        <v>349</v>
      </c>
      <c r="AC240" s="60">
        <f t="shared" si="24"/>
        <v>0.5</v>
      </c>
      <c r="AD240" s="60">
        <f t="shared" si="25"/>
        <v>0.5</v>
      </c>
      <c r="AE240" s="61">
        <f t="shared" si="26"/>
        <v>1</v>
      </c>
      <c r="AF240" s="61">
        <f>INDEX($BB$26:BG$44,MATCH(AE240,$BA$26:$BA$44,-1),MATCH(D240,$BB$25:$BG$25))</f>
        <v>0.5</v>
      </c>
      <c r="AG240" s="93">
        <f t="shared" si="27"/>
        <v>1.5</v>
      </c>
      <c r="AH240" s="61">
        <v>1</v>
      </c>
      <c r="AI240" s="61">
        <v>1</v>
      </c>
      <c r="AJ240" s="61">
        <v>1</v>
      </c>
      <c r="AK240" s="61">
        <v>1</v>
      </c>
      <c r="AL240" s="61">
        <v>1</v>
      </c>
      <c r="AM240" s="61">
        <v>0.8</v>
      </c>
      <c r="AN240" s="61">
        <f t="shared" si="28"/>
        <v>716</v>
      </c>
      <c r="AO240" s="62">
        <f t="shared" si="29"/>
        <v>14320</v>
      </c>
      <c r="AP240" s="62">
        <f t="shared" si="30"/>
        <v>0</v>
      </c>
      <c r="AQ240" s="62">
        <f t="shared" si="31"/>
        <v>0</v>
      </c>
      <c r="AR240" s="62"/>
      <c r="AS240" s="99"/>
      <c r="AT240" s="99"/>
      <c r="AU240" s="99"/>
      <c r="AV240" s="99"/>
    </row>
    <row r="241" spans="1:48" ht="15" customHeight="1">
      <c r="A241" s="11" t="s">
        <v>168</v>
      </c>
      <c r="B241" s="11">
        <v>2909</v>
      </c>
      <c r="D241" s="49" t="s">
        <v>22</v>
      </c>
      <c r="E241" s="47">
        <v>0</v>
      </c>
      <c r="F241" s="47">
        <v>0</v>
      </c>
      <c r="G241" s="47">
        <v>0</v>
      </c>
      <c r="H241" s="47">
        <v>0</v>
      </c>
      <c r="I241" s="47">
        <v>0</v>
      </c>
      <c r="J241" s="47">
        <v>0</v>
      </c>
      <c r="K241" s="47" t="s">
        <v>41</v>
      </c>
      <c r="L241" s="48">
        <v>0</v>
      </c>
      <c r="M241" s="48"/>
      <c r="N241" s="47"/>
      <c r="O241" s="11" t="s">
        <v>36</v>
      </c>
      <c r="P241" s="11" t="s">
        <v>10</v>
      </c>
      <c r="Q241" s="11" t="s">
        <v>33</v>
      </c>
      <c r="R241" s="11" t="s">
        <v>25</v>
      </c>
      <c r="W241" s="45">
        <v>0</v>
      </c>
      <c r="X241" s="45">
        <v>0</v>
      </c>
      <c r="Y241" s="45">
        <v>0</v>
      </c>
      <c r="Z241" s="45"/>
      <c r="AA241" s="184" t="s">
        <v>10</v>
      </c>
      <c r="AB241" s="11" t="s">
        <v>335</v>
      </c>
      <c r="AC241" s="60">
        <f t="shared" si="24"/>
        <v>-0.5</v>
      </c>
      <c r="AD241" s="60">
        <f t="shared" si="25"/>
        <v>0</v>
      </c>
      <c r="AE241" s="61">
        <f t="shared" si="26"/>
        <v>-0.5</v>
      </c>
      <c r="AF241" s="61">
        <f>INDEX($BB$26:BG$44,MATCH(AE241,$BA$26:$BA$44,-1),MATCH(D241,$BB$25:$BG$25))</f>
        <v>0</v>
      </c>
      <c r="AG241" s="93">
        <f t="shared" si="27"/>
        <v>-0.5</v>
      </c>
      <c r="AH241" s="61">
        <v>1</v>
      </c>
      <c r="AI241" s="61">
        <v>1</v>
      </c>
      <c r="AJ241" s="61">
        <v>1</v>
      </c>
      <c r="AK241" s="61">
        <v>1</v>
      </c>
      <c r="AL241" s="61">
        <v>0.8</v>
      </c>
      <c r="AM241" s="61">
        <v>0.8</v>
      </c>
      <c r="AN241" s="61">
        <f t="shared" si="28"/>
        <v>35.200000000000003</v>
      </c>
      <c r="AO241" s="62">
        <f t="shared" si="29"/>
        <v>0</v>
      </c>
      <c r="AP241" s="62">
        <f t="shared" si="30"/>
        <v>0</v>
      </c>
      <c r="AQ241" s="62">
        <f t="shared" si="31"/>
        <v>0</v>
      </c>
      <c r="AR241" s="62"/>
      <c r="AS241" s="99"/>
      <c r="AT241" s="99"/>
      <c r="AU241" s="99"/>
      <c r="AV241" s="99"/>
    </row>
    <row r="242" spans="1:48" ht="15" customHeight="1">
      <c r="A242" s="11" t="s">
        <v>324</v>
      </c>
      <c r="B242" s="11">
        <v>3128</v>
      </c>
      <c r="D242" s="49" t="s">
        <v>22</v>
      </c>
      <c r="E242" s="47">
        <v>7</v>
      </c>
      <c r="F242" s="47">
        <v>9</v>
      </c>
      <c r="G242" s="47" t="s">
        <v>15</v>
      </c>
      <c r="H242" s="47">
        <v>0</v>
      </c>
      <c r="I242" s="47">
        <v>0</v>
      </c>
      <c r="J242" s="47">
        <v>0</v>
      </c>
      <c r="K242" s="47" t="s">
        <v>41</v>
      </c>
      <c r="L242" s="48">
        <v>0</v>
      </c>
      <c r="M242" s="48"/>
      <c r="N242" s="47"/>
      <c r="O242" s="11" t="s">
        <v>10</v>
      </c>
      <c r="P242" s="11" t="s">
        <v>33</v>
      </c>
      <c r="Q242" s="11" t="s">
        <v>25</v>
      </c>
      <c r="R242" s="11" t="s">
        <v>30</v>
      </c>
      <c r="W242" s="45">
        <v>3</v>
      </c>
      <c r="X242" s="45">
        <v>0</v>
      </c>
      <c r="Y242" s="45">
        <v>3</v>
      </c>
      <c r="Z242" s="45"/>
      <c r="AA242" s="184" t="s">
        <v>10</v>
      </c>
      <c r="AB242" s="11" t="s">
        <v>347</v>
      </c>
      <c r="AC242" s="60">
        <f t="shared" si="24"/>
        <v>-0.5</v>
      </c>
      <c r="AD242" s="60">
        <f t="shared" si="25"/>
        <v>0</v>
      </c>
      <c r="AE242" s="61">
        <f t="shared" si="26"/>
        <v>-0.5</v>
      </c>
      <c r="AF242" s="61">
        <f>INDEX($BB$26:BG$44,MATCH(AE242,$BA$26:$BA$44,-1),MATCH(D242,$BB$25:$BG$25))</f>
        <v>0</v>
      </c>
      <c r="AG242" s="93">
        <f t="shared" si="27"/>
        <v>-0.5</v>
      </c>
      <c r="AH242" s="61">
        <v>1</v>
      </c>
      <c r="AI242" s="61">
        <v>1</v>
      </c>
      <c r="AJ242" s="61">
        <v>1</v>
      </c>
      <c r="AK242" s="61">
        <v>1</v>
      </c>
      <c r="AL242" s="61">
        <v>1</v>
      </c>
      <c r="AM242" s="61">
        <v>0.8</v>
      </c>
      <c r="AN242" s="61">
        <f t="shared" si="28"/>
        <v>44</v>
      </c>
      <c r="AO242" s="62">
        <f t="shared" si="29"/>
        <v>132</v>
      </c>
      <c r="AP242" s="62">
        <f t="shared" si="30"/>
        <v>0</v>
      </c>
      <c r="AQ242" s="62">
        <f t="shared" si="31"/>
        <v>0</v>
      </c>
      <c r="AR242" s="62"/>
      <c r="AS242" s="99"/>
      <c r="AT242" s="99"/>
      <c r="AU242" s="99"/>
      <c r="AV242" s="99"/>
    </row>
    <row r="243" spans="1:48" ht="15" customHeight="1">
      <c r="A243" s="11" t="s">
        <v>187</v>
      </c>
      <c r="B243" s="11">
        <v>331</v>
      </c>
      <c r="D243" s="49" t="s">
        <v>22</v>
      </c>
      <c r="E243" s="47">
        <v>8</v>
      </c>
      <c r="F243" s="47" t="s">
        <v>18</v>
      </c>
      <c r="G243" s="47">
        <v>5</v>
      </c>
      <c r="H243" s="47">
        <v>0</v>
      </c>
      <c r="I243" s="47">
        <v>0</v>
      </c>
      <c r="J243" s="47">
        <v>0</v>
      </c>
      <c r="K243" s="47" t="s">
        <v>41</v>
      </c>
      <c r="L243" s="48">
        <v>0</v>
      </c>
      <c r="M243" s="48"/>
      <c r="N243" s="47"/>
      <c r="O243" s="11" t="s">
        <v>10</v>
      </c>
      <c r="P243" s="11" t="s">
        <v>21</v>
      </c>
      <c r="Q243" s="11" t="s">
        <v>33</v>
      </c>
      <c r="R243" s="11" t="s">
        <v>25</v>
      </c>
      <c r="W243" s="45">
        <v>0</v>
      </c>
      <c r="X243" s="45">
        <v>0</v>
      </c>
      <c r="Y243" s="45">
        <v>3</v>
      </c>
      <c r="Z243" s="45"/>
      <c r="AA243" s="184" t="s">
        <v>10</v>
      </c>
      <c r="AB243" s="11" t="s">
        <v>348</v>
      </c>
      <c r="AC243" s="60">
        <f t="shared" si="24"/>
        <v>-0.5</v>
      </c>
      <c r="AD243" s="60">
        <f t="shared" si="25"/>
        <v>0</v>
      </c>
      <c r="AE243" s="61">
        <f t="shared" si="26"/>
        <v>-0.5</v>
      </c>
      <c r="AF243" s="61">
        <f>INDEX($BB$26:BG$44,MATCH(AE243,$BA$26:$BA$44,-1),MATCH(D243,$BB$25:$BG$25))</f>
        <v>0</v>
      </c>
      <c r="AG243" s="93">
        <f t="shared" si="27"/>
        <v>-0.5</v>
      </c>
      <c r="AH243" s="61">
        <v>1</v>
      </c>
      <c r="AI243" s="61">
        <v>1</v>
      </c>
      <c r="AJ243" s="61">
        <v>1</v>
      </c>
      <c r="AK243" s="61">
        <v>1</v>
      </c>
      <c r="AL243" s="61">
        <v>0.8</v>
      </c>
      <c r="AM243" s="61">
        <v>0.8</v>
      </c>
      <c r="AN243" s="61">
        <f t="shared" si="28"/>
        <v>35.200000000000003</v>
      </c>
      <c r="AO243" s="62">
        <f t="shared" si="29"/>
        <v>0</v>
      </c>
      <c r="AP243" s="62">
        <f t="shared" si="30"/>
        <v>0</v>
      </c>
      <c r="AQ243" s="62">
        <f t="shared" si="31"/>
        <v>0</v>
      </c>
      <c r="AR243" s="85"/>
      <c r="AS243" s="99"/>
      <c r="AT243" s="99"/>
      <c r="AU243" s="99"/>
      <c r="AV243" s="99"/>
    </row>
    <row r="244" spans="1:48" ht="15" customHeight="1">
      <c r="A244" s="11" t="s">
        <v>189</v>
      </c>
      <c r="B244" s="11">
        <v>338</v>
      </c>
      <c r="D244" s="49" t="s">
        <v>22</v>
      </c>
      <c r="E244" s="47">
        <v>2</v>
      </c>
      <c r="F244" s="47">
        <v>4</v>
      </c>
      <c r="G244" s="47">
        <v>0</v>
      </c>
      <c r="H244" s="47">
        <v>0</v>
      </c>
      <c r="I244" s="47">
        <v>0</v>
      </c>
      <c r="J244" s="47">
        <v>0</v>
      </c>
      <c r="K244" s="47" t="s">
        <v>41</v>
      </c>
      <c r="L244" s="48">
        <v>0</v>
      </c>
      <c r="M244" s="48"/>
      <c r="N244" s="47"/>
      <c r="O244" s="11" t="s">
        <v>10</v>
      </c>
      <c r="P244" s="11" t="s">
        <v>35</v>
      </c>
      <c r="Q244" s="11" t="s">
        <v>33</v>
      </c>
      <c r="R244" s="11" t="s">
        <v>25</v>
      </c>
      <c r="S244" s="11" t="s">
        <v>6</v>
      </c>
      <c r="W244" s="45">
        <v>0</v>
      </c>
      <c r="X244" s="45">
        <v>0</v>
      </c>
      <c r="Y244" s="45">
        <v>2</v>
      </c>
      <c r="Z244" s="45"/>
      <c r="AA244" s="184" t="s">
        <v>10</v>
      </c>
      <c r="AB244" s="11" t="s">
        <v>348</v>
      </c>
      <c r="AC244" s="60">
        <f t="shared" si="24"/>
        <v>-0.5</v>
      </c>
      <c r="AD244" s="60">
        <f t="shared" si="25"/>
        <v>0</v>
      </c>
      <c r="AE244" s="61">
        <f t="shared" si="26"/>
        <v>-0.5</v>
      </c>
      <c r="AF244" s="61">
        <f>INDEX($BB$26:BG$44,MATCH(AE244,$BA$26:$BA$44,-1),MATCH(D244,$BB$25:$BG$25))</f>
        <v>0</v>
      </c>
      <c r="AG244" s="93">
        <f t="shared" si="27"/>
        <v>-0.5</v>
      </c>
      <c r="AH244" s="61">
        <v>1</v>
      </c>
      <c r="AI244" s="61">
        <v>1</v>
      </c>
      <c r="AJ244" s="61">
        <v>1</v>
      </c>
      <c r="AK244" s="61">
        <v>0.8</v>
      </c>
      <c r="AL244" s="61">
        <v>0.8</v>
      </c>
      <c r="AM244" s="61">
        <v>0.8</v>
      </c>
      <c r="AN244" s="61">
        <f t="shared" si="28"/>
        <v>28.160000000000004</v>
      </c>
      <c r="AO244" s="62">
        <f t="shared" si="29"/>
        <v>0</v>
      </c>
      <c r="AP244" s="62">
        <f t="shared" si="30"/>
        <v>0</v>
      </c>
      <c r="AQ244" s="62">
        <f t="shared" si="31"/>
        <v>0</v>
      </c>
      <c r="AR244" s="62"/>
      <c r="AS244" s="99"/>
      <c r="AT244" s="99"/>
      <c r="AU244" s="99"/>
      <c r="AV244" s="99"/>
    </row>
    <row r="245" spans="1:48" ht="15" customHeight="1">
      <c r="A245" s="58" t="s">
        <v>123</v>
      </c>
      <c r="B245" s="58">
        <v>1906</v>
      </c>
      <c r="C245" s="58"/>
      <c r="D245" s="63" t="s">
        <v>16</v>
      </c>
      <c r="E245" s="64">
        <v>6</v>
      </c>
      <c r="F245" s="64">
        <v>6</v>
      </c>
      <c r="G245" s="64">
        <v>3</v>
      </c>
      <c r="H245" s="64">
        <v>1</v>
      </c>
      <c r="I245" s="64">
        <v>0</v>
      </c>
      <c r="J245" s="64">
        <v>2</v>
      </c>
      <c r="K245" s="64" t="s">
        <v>41</v>
      </c>
      <c r="L245" s="65" t="s">
        <v>18</v>
      </c>
      <c r="M245" s="65"/>
      <c r="N245" s="64"/>
      <c r="O245" s="58" t="s">
        <v>33</v>
      </c>
      <c r="P245" s="58" t="s">
        <v>25</v>
      </c>
      <c r="Q245" s="58"/>
      <c r="R245" s="58"/>
      <c r="S245" s="58"/>
      <c r="T245" s="58"/>
      <c r="U245" s="58"/>
      <c r="V245" s="58"/>
      <c r="W245" s="67">
        <v>2</v>
      </c>
      <c r="X245" s="67">
        <v>0</v>
      </c>
      <c r="Y245" s="67">
        <v>0</v>
      </c>
      <c r="Z245" s="67"/>
      <c r="AA245" s="185" t="s">
        <v>53</v>
      </c>
      <c r="AB245" s="58" t="s">
        <v>334</v>
      </c>
      <c r="AC245" s="60">
        <f t="shared" si="24"/>
        <v>1</v>
      </c>
      <c r="AD245" s="60">
        <f t="shared" si="25"/>
        <v>0.5</v>
      </c>
      <c r="AE245" s="61">
        <f t="shared" si="26"/>
        <v>1.5</v>
      </c>
      <c r="AF245" s="61">
        <f>INDEX($BB$26:BG$44,MATCH(AE245,$BA$26:$BA$44,-1),MATCH(D245,$BB$25:$BG$25))</f>
        <v>0.5</v>
      </c>
      <c r="AG245" s="93">
        <f t="shared" si="27"/>
        <v>2</v>
      </c>
      <c r="AH245" s="61">
        <v>1</v>
      </c>
      <c r="AI245" s="61">
        <v>1</v>
      </c>
      <c r="AJ245" s="61">
        <v>1</v>
      </c>
      <c r="AK245" s="61">
        <v>1</v>
      </c>
      <c r="AL245" s="61">
        <v>1</v>
      </c>
      <c r="AM245" s="61">
        <v>0.8</v>
      </c>
      <c r="AN245" s="68">
        <f t="shared" si="28"/>
        <v>7500</v>
      </c>
      <c r="AO245" s="69">
        <f t="shared" si="29"/>
        <v>150000</v>
      </c>
      <c r="AP245" s="69">
        <f t="shared" si="30"/>
        <v>0</v>
      </c>
      <c r="AQ245" s="69">
        <f t="shared" si="31"/>
        <v>0</v>
      </c>
      <c r="AR245" s="62"/>
      <c r="AS245" s="99"/>
      <c r="AT245" s="99"/>
      <c r="AU245" s="99"/>
      <c r="AV245" s="99"/>
    </row>
    <row r="246" spans="1:48" ht="15" customHeight="1">
      <c r="A246" s="11" t="s">
        <v>216</v>
      </c>
      <c r="B246" s="11">
        <v>1012</v>
      </c>
      <c r="D246" s="49" t="s">
        <v>17</v>
      </c>
      <c r="E246" s="47">
        <v>1</v>
      </c>
      <c r="F246" s="47">
        <v>1</v>
      </c>
      <c r="G246" s="47">
        <v>0</v>
      </c>
      <c r="H246" s="47">
        <v>2</v>
      </c>
      <c r="I246" s="47">
        <v>3</v>
      </c>
      <c r="J246" s="47">
        <v>3</v>
      </c>
      <c r="K246" s="47" t="s">
        <v>41</v>
      </c>
      <c r="L246" s="48" t="s">
        <v>15</v>
      </c>
      <c r="M246" s="48"/>
      <c r="N246" s="47"/>
      <c r="O246" s="11" t="s">
        <v>33</v>
      </c>
      <c r="P246" s="11" t="s">
        <v>25</v>
      </c>
      <c r="W246" s="45">
        <v>7</v>
      </c>
      <c r="X246" s="45">
        <v>2</v>
      </c>
      <c r="Y246" s="45">
        <v>4</v>
      </c>
      <c r="Z246" s="45"/>
      <c r="AA246" s="184" t="s">
        <v>52</v>
      </c>
      <c r="AB246" s="11" t="s">
        <v>341</v>
      </c>
      <c r="AC246" s="60">
        <f t="shared" si="24"/>
        <v>1</v>
      </c>
      <c r="AD246" s="60">
        <f t="shared" si="25"/>
        <v>1</v>
      </c>
      <c r="AE246" s="61">
        <f t="shared" si="26"/>
        <v>2</v>
      </c>
      <c r="AF246" s="61">
        <f>INDEX($BB$26:BG$44,MATCH(AE246,$BA$26:$BA$44,-1),MATCH(D246,$BB$25:$BG$25))</f>
        <v>0</v>
      </c>
      <c r="AG246" s="93">
        <f t="shared" si="27"/>
        <v>2</v>
      </c>
      <c r="AH246" s="61">
        <v>1</v>
      </c>
      <c r="AI246" s="61">
        <v>1</v>
      </c>
      <c r="AJ246" s="61">
        <v>1</v>
      </c>
      <c r="AK246" s="61">
        <v>1</v>
      </c>
      <c r="AL246" s="61">
        <v>0.8</v>
      </c>
      <c r="AM246" s="61">
        <v>0.8</v>
      </c>
      <c r="AN246" s="61">
        <f t="shared" si="28"/>
        <v>3750.4</v>
      </c>
      <c r="AO246" s="62">
        <f t="shared" si="29"/>
        <v>2625280</v>
      </c>
      <c r="AP246" s="62">
        <f t="shared" si="30"/>
        <v>0</v>
      </c>
      <c r="AQ246" s="62">
        <f t="shared" si="31"/>
        <v>0</v>
      </c>
      <c r="AS246" s="99"/>
      <c r="AT246" s="99"/>
      <c r="AU246" s="99"/>
      <c r="AV246" s="99"/>
    </row>
    <row r="247" spans="1:48" ht="15" customHeight="1">
      <c r="A247" s="11" t="s">
        <v>190</v>
      </c>
      <c r="B247" s="11">
        <v>433</v>
      </c>
      <c r="D247" s="49" t="s">
        <v>22</v>
      </c>
      <c r="E247" s="47">
        <v>5</v>
      </c>
      <c r="F247" s="47" t="s">
        <v>15</v>
      </c>
      <c r="G247" s="47">
        <v>0</v>
      </c>
      <c r="H247" s="47">
        <v>0</v>
      </c>
      <c r="I247" s="47">
        <v>0</v>
      </c>
      <c r="J247" s="47">
        <v>0</v>
      </c>
      <c r="K247" s="47" t="s">
        <v>41</v>
      </c>
      <c r="L247" s="48">
        <v>0</v>
      </c>
      <c r="M247" s="48"/>
      <c r="N247" s="47"/>
      <c r="O247" s="11" t="s">
        <v>10</v>
      </c>
      <c r="P247" s="11" t="s">
        <v>35</v>
      </c>
      <c r="Q247" s="11" t="s">
        <v>33</v>
      </c>
      <c r="R247" s="11" t="s">
        <v>25</v>
      </c>
      <c r="W247" s="45">
        <v>0</v>
      </c>
      <c r="X247" s="45">
        <v>0</v>
      </c>
      <c r="Y247" s="45">
        <v>4</v>
      </c>
      <c r="Z247" s="45"/>
      <c r="AA247" s="184" t="s">
        <v>10</v>
      </c>
      <c r="AB247" s="11" t="s">
        <v>348</v>
      </c>
      <c r="AC247" s="60">
        <f t="shared" si="24"/>
        <v>-0.5</v>
      </c>
      <c r="AD247" s="60">
        <f t="shared" si="25"/>
        <v>0</v>
      </c>
      <c r="AE247" s="61">
        <f t="shared" si="26"/>
        <v>-0.5</v>
      </c>
      <c r="AF247" s="61">
        <f>INDEX($BB$26:BG$44,MATCH(AE247,$BA$26:$BA$44,-1),MATCH(D247,$BB$25:$BG$25))</f>
        <v>0</v>
      </c>
      <c r="AG247" s="93">
        <f t="shared" si="27"/>
        <v>-0.5</v>
      </c>
      <c r="AH247" s="61">
        <v>1</v>
      </c>
      <c r="AI247" s="61">
        <v>1</v>
      </c>
      <c r="AJ247" s="61">
        <v>1</v>
      </c>
      <c r="AK247" s="61">
        <v>1</v>
      </c>
      <c r="AL247" s="61">
        <v>0.8</v>
      </c>
      <c r="AM247" s="61">
        <v>0.8</v>
      </c>
      <c r="AN247" s="61">
        <f t="shared" si="28"/>
        <v>35.200000000000003</v>
      </c>
      <c r="AO247" s="62">
        <f t="shared" si="29"/>
        <v>0</v>
      </c>
      <c r="AP247" s="62">
        <f t="shared" si="30"/>
        <v>0</v>
      </c>
      <c r="AQ247" s="62">
        <f t="shared" si="31"/>
        <v>0</v>
      </c>
      <c r="AR247" s="62"/>
    </row>
    <row r="248" spans="1:48" ht="15" customHeight="1">
      <c r="A248" s="11" t="s">
        <v>166</v>
      </c>
      <c r="B248" s="11">
        <v>2907</v>
      </c>
      <c r="D248" s="49" t="s">
        <v>16</v>
      </c>
      <c r="E248" s="47">
        <v>2</v>
      </c>
      <c r="F248" s="47">
        <v>3</v>
      </c>
      <c r="G248" s="47">
        <v>6</v>
      </c>
      <c r="H248" s="47">
        <v>3</v>
      </c>
      <c r="I248" s="47">
        <v>3</v>
      </c>
      <c r="J248" s="47">
        <v>5</v>
      </c>
      <c r="K248" s="47" t="s">
        <v>41</v>
      </c>
      <c r="L248" s="48">
        <v>9</v>
      </c>
      <c r="M248" s="48"/>
      <c r="N248" s="47"/>
      <c r="O248" s="11" t="s">
        <v>33</v>
      </c>
      <c r="P248" s="11" t="s">
        <v>25</v>
      </c>
      <c r="W248" s="45">
        <v>2</v>
      </c>
      <c r="X248" s="45">
        <v>2</v>
      </c>
      <c r="Y248" s="45">
        <v>1</v>
      </c>
      <c r="Z248" s="45"/>
      <c r="AA248" s="184" t="s">
        <v>53</v>
      </c>
      <c r="AB248" s="11" t="s">
        <v>335</v>
      </c>
      <c r="AC248" s="60">
        <f t="shared" si="24"/>
        <v>1</v>
      </c>
      <c r="AD248" s="60">
        <f t="shared" si="25"/>
        <v>1.5</v>
      </c>
      <c r="AE248" s="61">
        <f t="shared" si="26"/>
        <v>2.5</v>
      </c>
      <c r="AF248" s="61">
        <f>INDEX($BB$26:BG$44,MATCH(AE248,$BA$26:$BA$44,-1),MATCH(D248,$BB$25:$BG$25))</f>
        <v>0</v>
      </c>
      <c r="AG248" s="93">
        <f t="shared" si="27"/>
        <v>2.5</v>
      </c>
      <c r="AH248" s="61">
        <v>1</v>
      </c>
      <c r="AI248" s="61">
        <v>1</v>
      </c>
      <c r="AJ248" s="61">
        <v>1</v>
      </c>
      <c r="AK248" s="61">
        <v>1</v>
      </c>
      <c r="AL248" s="61">
        <v>1</v>
      </c>
      <c r="AM248" s="61">
        <v>0.8</v>
      </c>
      <c r="AN248" s="61">
        <f t="shared" si="28"/>
        <v>2928</v>
      </c>
      <c r="AO248" s="62">
        <f t="shared" si="29"/>
        <v>5856000</v>
      </c>
      <c r="AP248" s="62">
        <f t="shared" si="30"/>
        <v>0</v>
      </c>
      <c r="AQ248" s="62">
        <f t="shared" si="31"/>
        <v>0</v>
      </c>
      <c r="AR248" s="62"/>
    </row>
    <row r="249" spans="1:48" ht="15" customHeight="1">
      <c r="A249" s="11" t="s">
        <v>74</v>
      </c>
      <c r="B249" s="11">
        <v>507</v>
      </c>
      <c r="D249" s="49" t="s">
        <v>14</v>
      </c>
      <c r="E249" s="47">
        <v>7</v>
      </c>
      <c r="F249" s="47">
        <v>9</v>
      </c>
      <c r="G249" s="47">
        <v>6</v>
      </c>
      <c r="H249" s="47">
        <v>3</v>
      </c>
      <c r="I249" s="47">
        <v>1</v>
      </c>
      <c r="J249" s="47">
        <v>2</v>
      </c>
      <c r="K249" s="47" t="s">
        <v>41</v>
      </c>
      <c r="L249" s="48">
        <v>9</v>
      </c>
      <c r="M249" s="48"/>
      <c r="N249" s="47"/>
      <c r="O249" s="11" t="s">
        <v>33</v>
      </c>
      <c r="P249" s="11" t="s">
        <v>25</v>
      </c>
      <c r="W249" s="45">
        <v>1</v>
      </c>
      <c r="X249" s="45">
        <v>0</v>
      </c>
      <c r="Y249" s="45">
        <v>4</v>
      </c>
      <c r="Z249" s="45"/>
      <c r="AA249" s="184" t="s">
        <v>52</v>
      </c>
      <c r="AB249" s="11" t="s">
        <v>332</v>
      </c>
      <c r="AC249" s="60">
        <f t="shared" si="24"/>
        <v>1</v>
      </c>
      <c r="AD249" s="60">
        <f t="shared" si="25"/>
        <v>1.5</v>
      </c>
      <c r="AE249" s="61">
        <f t="shared" si="26"/>
        <v>2.5</v>
      </c>
      <c r="AF249" s="61">
        <f>INDEX($BB$26:BG$44,MATCH(AE249,$BA$26:$BA$44,-1),MATCH(D249,$BB$25:$BG$25))</f>
        <v>0.5</v>
      </c>
      <c r="AG249" s="93">
        <f t="shared" si="27"/>
        <v>3</v>
      </c>
      <c r="AH249" s="61">
        <v>1</v>
      </c>
      <c r="AI249" s="61">
        <v>1</v>
      </c>
      <c r="AJ249" s="61">
        <v>1</v>
      </c>
      <c r="AK249" s="61">
        <v>1</v>
      </c>
      <c r="AL249" s="61">
        <v>1</v>
      </c>
      <c r="AM249" s="61">
        <v>0.8</v>
      </c>
      <c r="AN249" s="61">
        <f t="shared" si="28"/>
        <v>2928</v>
      </c>
      <c r="AO249" s="62">
        <f t="shared" si="29"/>
        <v>2928000</v>
      </c>
      <c r="AP249" s="62">
        <f t="shared" si="30"/>
        <v>0</v>
      </c>
      <c r="AQ249" s="62">
        <f t="shared" si="31"/>
        <v>0</v>
      </c>
      <c r="AR249" s="62"/>
      <c r="AS249" s="99"/>
      <c r="AT249" s="99"/>
      <c r="AU249" s="99"/>
      <c r="AV249" s="99"/>
    </row>
    <row r="250" spans="1:48" ht="15" customHeight="1">
      <c r="A250" s="11" t="s">
        <v>289</v>
      </c>
      <c r="B250" s="11">
        <v>2539</v>
      </c>
      <c r="D250" s="49" t="s">
        <v>22</v>
      </c>
      <c r="E250" s="47">
        <v>3</v>
      </c>
      <c r="F250" s="47">
        <v>7</v>
      </c>
      <c r="G250" s="47">
        <v>3</v>
      </c>
      <c r="H250" s="47">
        <v>0</v>
      </c>
      <c r="I250" s="47">
        <v>0</v>
      </c>
      <c r="J250" s="47">
        <v>0</v>
      </c>
      <c r="K250" s="47" t="s">
        <v>41</v>
      </c>
      <c r="L250" s="48">
        <v>0</v>
      </c>
      <c r="M250" s="48"/>
      <c r="N250" s="47"/>
      <c r="O250" s="11" t="s">
        <v>10</v>
      </c>
      <c r="P250" s="11" t="s">
        <v>33</v>
      </c>
      <c r="Q250" s="11" t="s">
        <v>25</v>
      </c>
      <c r="W250" s="45">
        <v>0</v>
      </c>
      <c r="X250" s="45">
        <v>0</v>
      </c>
      <c r="Y250" s="45">
        <v>0</v>
      </c>
      <c r="Z250" s="45"/>
      <c r="AA250" s="184" t="s">
        <v>10</v>
      </c>
      <c r="AB250" s="11" t="s">
        <v>351</v>
      </c>
      <c r="AC250" s="60">
        <f t="shared" si="24"/>
        <v>-0.5</v>
      </c>
      <c r="AD250" s="60">
        <f t="shared" si="25"/>
        <v>0</v>
      </c>
      <c r="AE250" s="61">
        <f t="shared" si="26"/>
        <v>-0.5</v>
      </c>
      <c r="AF250" s="61">
        <f>INDEX($BB$26:BG$44,MATCH(AE250,$BA$26:$BA$44,-1),MATCH(D250,$BB$25:$BG$25))</f>
        <v>0</v>
      </c>
      <c r="AG250" s="93">
        <f t="shared" si="27"/>
        <v>-0.5</v>
      </c>
      <c r="AH250" s="61">
        <v>1</v>
      </c>
      <c r="AI250" s="61">
        <v>1</v>
      </c>
      <c r="AJ250" s="61">
        <v>1</v>
      </c>
      <c r="AK250" s="61">
        <v>1</v>
      </c>
      <c r="AL250" s="61">
        <v>1</v>
      </c>
      <c r="AM250" s="61">
        <v>0.8</v>
      </c>
      <c r="AN250" s="61">
        <f t="shared" si="28"/>
        <v>44</v>
      </c>
      <c r="AO250" s="62">
        <f t="shared" si="29"/>
        <v>0</v>
      </c>
      <c r="AP250" s="62">
        <f t="shared" si="30"/>
        <v>0</v>
      </c>
      <c r="AQ250" s="62">
        <f t="shared" si="31"/>
        <v>0</v>
      </c>
      <c r="AR250" s="62"/>
      <c r="AS250" s="99"/>
      <c r="AT250" s="99"/>
      <c r="AU250" s="99"/>
      <c r="AV250" s="99"/>
    </row>
    <row r="251" spans="1:48" ht="15" customHeight="1">
      <c r="A251" s="11" t="s">
        <v>313</v>
      </c>
      <c r="B251" s="11">
        <v>2936</v>
      </c>
      <c r="D251" s="49" t="s">
        <v>22</v>
      </c>
      <c r="E251" s="47">
        <v>9</v>
      </c>
      <c r="F251" s="47" t="s">
        <v>15</v>
      </c>
      <c r="G251" s="47">
        <v>7</v>
      </c>
      <c r="H251" s="47">
        <v>0</v>
      </c>
      <c r="I251" s="47">
        <v>0</v>
      </c>
      <c r="J251" s="47">
        <v>0</v>
      </c>
      <c r="K251" s="47" t="s">
        <v>41</v>
      </c>
      <c r="L251" s="48">
        <v>0</v>
      </c>
      <c r="M251" s="48"/>
      <c r="N251" s="47"/>
      <c r="O251" s="11" t="s">
        <v>10</v>
      </c>
      <c r="P251" s="11" t="s">
        <v>21</v>
      </c>
      <c r="Q251" s="11" t="s">
        <v>33</v>
      </c>
      <c r="R251" s="11" t="s">
        <v>25</v>
      </c>
      <c r="W251" s="45">
        <v>0</v>
      </c>
      <c r="X251" s="45">
        <v>2</v>
      </c>
      <c r="Y251" s="45">
        <v>4</v>
      </c>
      <c r="Z251" s="45"/>
      <c r="AA251" s="184" t="s">
        <v>10</v>
      </c>
      <c r="AB251" s="11" t="s">
        <v>351</v>
      </c>
      <c r="AC251" s="60">
        <f t="shared" si="24"/>
        <v>-0.5</v>
      </c>
      <c r="AD251" s="60">
        <f t="shared" si="25"/>
        <v>0</v>
      </c>
      <c r="AE251" s="61">
        <f t="shared" si="26"/>
        <v>-0.5</v>
      </c>
      <c r="AF251" s="61">
        <f>INDEX($BB$26:BG$44,MATCH(AE251,$BA$26:$BA$44,-1),MATCH(D251,$BB$25:$BG$25))</f>
        <v>0</v>
      </c>
      <c r="AG251" s="93">
        <f t="shared" si="27"/>
        <v>-0.5</v>
      </c>
      <c r="AH251" s="61">
        <v>1</v>
      </c>
      <c r="AI251" s="61">
        <v>1</v>
      </c>
      <c r="AJ251" s="61">
        <v>1</v>
      </c>
      <c r="AK251" s="61">
        <v>1</v>
      </c>
      <c r="AL251" s="61">
        <v>0.8</v>
      </c>
      <c r="AM251" s="61">
        <v>0.8</v>
      </c>
      <c r="AN251" s="61">
        <f t="shared" si="28"/>
        <v>35.200000000000003</v>
      </c>
      <c r="AO251" s="62">
        <f t="shared" si="29"/>
        <v>0</v>
      </c>
      <c r="AP251" s="62">
        <f t="shared" si="30"/>
        <v>0</v>
      </c>
      <c r="AQ251" s="62">
        <f t="shared" si="31"/>
        <v>0</v>
      </c>
      <c r="AR251" s="62"/>
      <c r="AS251" s="104"/>
      <c r="AT251" s="104"/>
      <c r="AU251" s="104"/>
      <c r="AV251" s="104"/>
    </row>
    <row r="252" spans="1:48" ht="15" customHeight="1">
      <c r="A252" s="11" t="s">
        <v>279</v>
      </c>
      <c r="B252" s="11">
        <v>2334</v>
      </c>
      <c r="D252" s="49" t="s">
        <v>14</v>
      </c>
      <c r="E252" s="47" t="s">
        <v>15</v>
      </c>
      <c r="F252" s="47" t="s">
        <v>18</v>
      </c>
      <c r="G252" s="47">
        <v>7</v>
      </c>
      <c r="H252" s="47">
        <v>0</v>
      </c>
      <c r="I252" s="47">
        <v>4</v>
      </c>
      <c r="J252" s="47">
        <v>3</v>
      </c>
      <c r="K252" s="47" t="s">
        <v>41</v>
      </c>
      <c r="L252" s="48" t="s">
        <v>15</v>
      </c>
      <c r="M252" s="48"/>
      <c r="N252" s="47"/>
      <c r="O252" s="11" t="s">
        <v>21</v>
      </c>
      <c r="P252" s="11" t="s">
        <v>33</v>
      </c>
      <c r="Q252" s="11" t="s">
        <v>25</v>
      </c>
      <c r="W252" s="45">
        <v>3</v>
      </c>
      <c r="X252" s="45">
        <v>0</v>
      </c>
      <c r="Y252" s="45">
        <v>0</v>
      </c>
      <c r="Z252" s="45"/>
      <c r="AA252" s="184" t="s">
        <v>243</v>
      </c>
      <c r="AB252" s="11" t="s">
        <v>350</v>
      </c>
      <c r="AC252" s="60">
        <f t="shared" si="24"/>
        <v>1</v>
      </c>
      <c r="AD252" s="60">
        <f t="shared" si="25"/>
        <v>0</v>
      </c>
      <c r="AE252" s="61">
        <f t="shared" si="26"/>
        <v>1</v>
      </c>
      <c r="AF252" s="61">
        <f>INDEX($BB$26:BG$44,MATCH(AE252,$BA$26:$BA$44,-1),MATCH(D252,$BB$25:$BG$25))</f>
        <v>0.5</v>
      </c>
      <c r="AG252" s="93">
        <f t="shared" si="27"/>
        <v>1.5</v>
      </c>
      <c r="AH252" s="61">
        <v>1</v>
      </c>
      <c r="AI252" s="61">
        <v>1</v>
      </c>
      <c r="AJ252" s="61">
        <v>1</v>
      </c>
      <c r="AK252" s="61">
        <v>1</v>
      </c>
      <c r="AL252" s="61">
        <v>0.8</v>
      </c>
      <c r="AM252" s="61">
        <v>0.8</v>
      </c>
      <c r="AN252" s="61">
        <f t="shared" si="28"/>
        <v>3750.4</v>
      </c>
      <c r="AO252" s="62">
        <f t="shared" si="29"/>
        <v>11251.2</v>
      </c>
      <c r="AP252" s="62">
        <f t="shared" si="30"/>
        <v>0</v>
      </c>
      <c r="AQ252" s="62">
        <f t="shared" si="31"/>
        <v>0</v>
      </c>
      <c r="AR252" s="62"/>
      <c r="AS252" s="99"/>
      <c r="AT252" s="99"/>
      <c r="AU252" s="99"/>
      <c r="AV252" s="99"/>
    </row>
    <row r="253" spans="1:48" ht="15" customHeight="1">
      <c r="A253" s="11" t="s">
        <v>60</v>
      </c>
      <c r="B253" s="11">
        <v>201</v>
      </c>
      <c r="D253" s="49" t="s">
        <v>22</v>
      </c>
      <c r="E253" s="47">
        <v>8</v>
      </c>
      <c r="F253" s="47" t="s">
        <v>18</v>
      </c>
      <c r="G253" s="47">
        <v>5</v>
      </c>
      <c r="H253" s="47">
        <v>0</v>
      </c>
      <c r="I253" s="47">
        <v>0</v>
      </c>
      <c r="J253" s="47">
        <v>0</v>
      </c>
      <c r="K253" s="47" t="s">
        <v>41</v>
      </c>
      <c r="L253" s="48">
        <v>0</v>
      </c>
      <c r="M253" s="48"/>
      <c r="N253" s="47"/>
      <c r="O253" s="11" t="s">
        <v>10</v>
      </c>
      <c r="P253" s="11" t="s">
        <v>21</v>
      </c>
      <c r="Q253" s="11" t="s">
        <v>33</v>
      </c>
      <c r="R253" s="11" t="s">
        <v>25</v>
      </c>
      <c r="W253" s="45">
        <v>0</v>
      </c>
      <c r="X253" s="45">
        <v>0</v>
      </c>
      <c r="Y253" s="45">
        <v>2</v>
      </c>
      <c r="Z253" s="45"/>
      <c r="AA253" s="184" t="s">
        <v>10</v>
      </c>
      <c r="AB253" s="11" t="s">
        <v>332</v>
      </c>
      <c r="AC253" s="60">
        <f t="shared" si="24"/>
        <v>-0.5</v>
      </c>
      <c r="AD253" s="60">
        <f t="shared" si="25"/>
        <v>0</v>
      </c>
      <c r="AE253" s="61">
        <f t="shared" si="26"/>
        <v>-0.5</v>
      </c>
      <c r="AF253" s="61">
        <f>INDEX($BB$26:BG$44,MATCH(AE253,$BA$26:$BA$44,-1),MATCH(D253,$BB$25:$BG$25))</f>
        <v>0</v>
      </c>
      <c r="AG253" s="93">
        <f t="shared" si="27"/>
        <v>-0.5</v>
      </c>
      <c r="AH253" s="61">
        <v>1</v>
      </c>
      <c r="AI253" s="61">
        <v>1</v>
      </c>
      <c r="AJ253" s="61">
        <v>1</v>
      </c>
      <c r="AK253" s="61">
        <v>1</v>
      </c>
      <c r="AL253" s="61">
        <v>0.8</v>
      </c>
      <c r="AM253" s="61">
        <v>0.8</v>
      </c>
      <c r="AN253" s="61">
        <f t="shared" si="28"/>
        <v>35.200000000000003</v>
      </c>
      <c r="AO253" s="62">
        <f t="shared" si="29"/>
        <v>0</v>
      </c>
      <c r="AP253" s="62">
        <f t="shared" si="30"/>
        <v>0</v>
      </c>
      <c r="AQ253" s="62">
        <f t="shared" si="31"/>
        <v>0</v>
      </c>
      <c r="AR253" s="62"/>
      <c r="AS253" s="99"/>
      <c r="AT253" s="99"/>
      <c r="AU253" s="99"/>
      <c r="AV253" s="99"/>
    </row>
    <row r="254" spans="1:48" ht="15" customHeight="1">
      <c r="A254" s="11" t="s">
        <v>295</v>
      </c>
      <c r="B254" s="11">
        <v>2640</v>
      </c>
      <c r="D254" s="49" t="s">
        <v>22</v>
      </c>
      <c r="E254" s="47">
        <v>8</v>
      </c>
      <c r="F254" s="47" t="s">
        <v>15</v>
      </c>
      <c r="G254" s="47">
        <v>6</v>
      </c>
      <c r="H254" s="47">
        <v>0</v>
      </c>
      <c r="I254" s="47">
        <v>0</v>
      </c>
      <c r="J254" s="47">
        <v>0</v>
      </c>
      <c r="K254" s="47" t="s">
        <v>41</v>
      </c>
      <c r="L254" s="48">
        <v>0</v>
      </c>
      <c r="M254" s="48"/>
      <c r="N254" s="47"/>
      <c r="O254" s="11" t="s">
        <v>10</v>
      </c>
      <c r="P254" s="11" t="s">
        <v>21</v>
      </c>
      <c r="Q254" s="11" t="s">
        <v>33</v>
      </c>
      <c r="R254" s="11" t="s">
        <v>25</v>
      </c>
      <c r="W254" s="45">
        <v>0</v>
      </c>
      <c r="X254" s="45">
        <v>2</v>
      </c>
      <c r="Y254" s="45">
        <v>4</v>
      </c>
      <c r="Z254" s="45"/>
      <c r="AA254" s="184" t="s">
        <v>10</v>
      </c>
      <c r="AB254" s="11" t="s">
        <v>351</v>
      </c>
      <c r="AC254" s="60">
        <f t="shared" si="24"/>
        <v>-0.5</v>
      </c>
      <c r="AD254" s="60">
        <f t="shared" si="25"/>
        <v>0</v>
      </c>
      <c r="AE254" s="61">
        <f t="shared" si="26"/>
        <v>-0.5</v>
      </c>
      <c r="AF254" s="61">
        <f>INDEX($BB$26:BG$44,MATCH(AE254,$BA$26:$BA$44,-1),MATCH(D254,$BB$25:$BG$25))</f>
        <v>0</v>
      </c>
      <c r="AG254" s="93">
        <f t="shared" si="27"/>
        <v>-0.5</v>
      </c>
      <c r="AH254" s="61">
        <v>1</v>
      </c>
      <c r="AI254" s="61">
        <v>1</v>
      </c>
      <c r="AJ254" s="61">
        <v>1</v>
      </c>
      <c r="AK254" s="61">
        <v>1</v>
      </c>
      <c r="AL254" s="61">
        <v>0.8</v>
      </c>
      <c r="AM254" s="61">
        <v>0.8</v>
      </c>
      <c r="AN254" s="61">
        <f t="shared" si="28"/>
        <v>35.200000000000003</v>
      </c>
      <c r="AO254" s="62">
        <f t="shared" si="29"/>
        <v>0</v>
      </c>
      <c r="AP254" s="62">
        <f t="shared" si="30"/>
        <v>0</v>
      </c>
      <c r="AQ254" s="62">
        <f t="shared" si="31"/>
        <v>0</v>
      </c>
      <c r="AR254" s="62"/>
      <c r="AS254" s="100"/>
      <c r="AT254" s="100"/>
      <c r="AU254" s="100"/>
      <c r="AV254" s="100"/>
    </row>
    <row r="255" spans="1:48" ht="15" customHeight="1">
      <c r="A255" s="78" t="s">
        <v>63</v>
      </c>
      <c r="B255" s="78">
        <v>206</v>
      </c>
      <c r="C255" s="78"/>
      <c r="D255" s="79" t="s">
        <v>17</v>
      </c>
      <c r="E255" s="80">
        <v>3</v>
      </c>
      <c r="F255" s="80">
        <v>5</v>
      </c>
      <c r="G255" s="80">
        <v>5</v>
      </c>
      <c r="H255" s="80">
        <v>3</v>
      </c>
      <c r="I255" s="80">
        <v>7</v>
      </c>
      <c r="J255" s="80">
        <v>5</v>
      </c>
      <c r="K255" s="80" t="s">
        <v>41</v>
      </c>
      <c r="L255" s="81">
        <v>7</v>
      </c>
      <c r="M255" s="81"/>
      <c r="N255" s="80"/>
      <c r="O255" s="78" t="s">
        <v>33</v>
      </c>
      <c r="P255" s="78" t="s">
        <v>25</v>
      </c>
      <c r="Q255" s="78"/>
      <c r="R255" s="78"/>
      <c r="S255" s="83"/>
      <c r="T255" s="83"/>
      <c r="U255" s="78"/>
      <c r="V255" s="78"/>
      <c r="W255" s="56">
        <v>7</v>
      </c>
      <c r="X255" s="56">
        <v>0</v>
      </c>
      <c r="Y255" s="56">
        <v>4</v>
      </c>
      <c r="Z255" s="56"/>
      <c r="AA255" s="186" t="s">
        <v>52</v>
      </c>
      <c r="AB255" s="78" t="s">
        <v>332</v>
      </c>
      <c r="AC255" s="60">
        <f t="shared" si="24"/>
        <v>0.5</v>
      </c>
      <c r="AD255" s="60">
        <f t="shared" si="25"/>
        <v>1.5</v>
      </c>
      <c r="AE255" s="61">
        <f t="shared" si="26"/>
        <v>2</v>
      </c>
      <c r="AF255" s="61">
        <f>INDEX($BB$26:BG$44,MATCH(AE255,$BA$26:$BA$44,-1),MATCH(D255,$BB$25:$BG$25))</f>
        <v>0</v>
      </c>
      <c r="AG255" s="93">
        <f t="shared" si="27"/>
        <v>2</v>
      </c>
      <c r="AH255" s="61">
        <v>1</v>
      </c>
      <c r="AI255" s="61">
        <v>1</v>
      </c>
      <c r="AJ255" s="61">
        <v>1</v>
      </c>
      <c r="AK255" s="61">
        <v>1</v>
      </c>
      <c r="AL255" s="61">
        <v>1</v>
      </c>
      <c r="AM255" s="61">
        <v>0.8</v>
      </c>
      <c r="AN255" s="84">
        <f t="shared" si="28"/>
        <v>1144</v>
      </c>
      <c r="AO255" s="85">
        <f t="shared" si="29"/>
        <v>8008000</v>
      </c>
      <c r="AP255" s="85">
        <f t="shared" si="30"/>
        <v>0</v>
      </c>
      <c r="AQ255" s="85">
        <f t="shared" si="31"/>
        <v>0</v>
      </c>
      <c r="AR255" s="62"/>
      <c r="AS255" s="99"/>
      <c r="AT255" s="99"/>
      <c r="AU255" s="99"/>
      <c r="AV255" s="99"/>
    </row>
    <row r="256" spans="1:48" ht="15" customHeight="1">
      <c r="A256" s="11" t="s">
        <v>240</v>
      </c>
      <c r="B256" s="11">
        <v>1440</v>
      </c>
      <c r="D256" s="49" t="s">
        <v>22</v>
      </c>
      <c r="E256" s="47">
        <v>3</v>
      </c>
      <c r="F256" s="47">
        <v>0</v>
      </c>
      <c r="G256" s="47">
        <v>2</v>
      </c>
      <c r="H256" s="47">
        <v>0</v>
      </c>
      <c r="I256" s="47">
        <v>0</v>
      </c>
      <c r="J256" s="47">
        <v>0</v>
      </c>
      <c r="K256" s="47" t="s">
        <v>41</v>
      </c>
      <c r="L256" s="48">
        <v>0</v>
      </c>
      <c r="M256" s="48"/>
      <c r="N256" s="47"/>
      <c r="O256" s="11" t="s">
        <v>10</v>
      </c>
      <c r="P256" s="11" t="s">
        <v>32</v>
      </c>
      <c r="Q256" s="11" t="s">
        <v>33</v>
      </c>
      <c r="R256" s="11" t="s">
        <v>25</v>
      </c>
      <c r="S256" s="11" t="s">
        <v>34</v>
      </c>
      <c r="W256" s="45">
        <v>0</v>
      </c>
      <c r="X256" s="45">
        <v>0</v>
      </c>
      <c r="Y256" s="45">
        <v>2</v>
      </c>
      <c r="Z256" s="45"/>
      <c r="AA256" s="184" t="s">
        <v>10</v>
      </c>
      <c r="AB256" s="11" t="s">
        <v>349</v>
      </c>
      <c r="AC256" s="60">
        <f t="shared" si="24"/>
        <v>-0.5</v>
      </c>
      <c r="AD256" s="60">
        <f t="shared" si="25"/>
        <v>0</v>
      </c>
      <c r="AE256" s="61">
        <f t="shared" si="26"/>
        <v>-0.5</v>
      </c>
      <c r="AF256" s="61">
        <f>INDEX($BB$26:BG$44,MATCH(AE256,$BA$26:$BA$44,-1),MATCH(D256,$BB$25:$BG$25))</f>
        <v>0</v>
      </c>
      <c r="AG256" s="93">
        <f t="shared" si="27"/>
        <v>-0.5</v>
      </c>
      <c r="AH256" s="61">
        <v>1</v>
      </c>
      <c r="AI256" s="61">
        <v>1</v>
      </c>
      <c r="AJ256" s="61">
        <v>1</v>
      </c>
      <c r="AK256" s="61">
        <v>1</v>
      </c>
      <c r="AL256" s="61">
        <v>0.8</v>
      </c>
      <c r="AM256" s="61">
        <v>0.8</v>
      </c>
      <c r="AN256" s="61">
        <f t="shared" si="28"/>
        <v>35.200000000000003</v>
      </c>
      <c r="AO256" s="62">
        <f t="shared" si="29"/>
        <v>0</v>
      </c>
      <c r="AP256" s="62">
        <f t="shared" si="30"/>
        <v>0</v>
      </c>
      <c r="AQ256" s="62">
        <f t="shared" si="31"/>
        <v>0</v>
      </c>
      <c r="AR256" s="62"/>
      <c r="AS256" s="99"/>
      <c r="AT256" s="99"/>
      <c r="AU256" s="99"/>
      <c r="AV256" s="99"/>
    </row>
    <row r="257" spans="1:48" ht="15" customHeight="1">
      <c r="A257" s="11" t="s">
        <v>192</v>
      </c>
      <c r="B257" s="11">
        <v>517</v>
      </c>
      <c r="D257" s="49" t="s">
        <v>22</v>
      </c>
      <c r="E257" s="47">
        <v>5</v>
      </c>
      <c r="F257" s="47">
        <v>3</v>
      </c>
      <c r="G257" s="47">
        <v>4</v>
      </c>
      <c r="H257" s="47">
        <v>1</v>
      </c>
      <c r="I257" s="47">
        <v>2</v>
      </c>
      <c r="J257" s="47">
        <v>4</v>
      </c>
      <c r="K257" s="47" t="s">
        <v>41</v>
      </c>
      <c r="L257" s="48">
        <v>2</v>
      </c>
      <c r="M257" s="48"/>
      <c r="N257" s="47"/>
      <c r="O257" s="11" t="s">
        <v>33</v>
      </c>
      <c r="P257" s="11" t="s">
        <v>25</v>
      </c>
      <c r="W257" s="45">
        <v>5</v>
      </c>
      <c r="X257" s="45">
        <v>0</v>
      </c>
      <c r="Y257" s="45">
        <v>2</v>
      </c>
      <c r="Z257" s="45"/>
      <c r="AA257" s="184" t="s">
        <v>54</v>
      </c>
      <c r="AB257" s="11" t="s">
        <v>340</v>
      </c>
      <c r="AC257" s="60">
        <f t="shared" si="24"/>
        <v>-0.5</v>
      </c>
      <c r="AD257" s="60">
        <f t="shared" si="25"/>
        <v>0.5</v>
      </c>
      <c r="AE257" s="61">
        <f t="shared" si="26"/>
        <v>0</v>
      </c>
      <c r="AF257" s="61">
        <f>INDEX($BB$26:BG$44,MATCH(AE257,$BA$26:$BA$44,-1),MATCH(D257,$BB$25:$BG$25))</f>
        <v>0</v>
      </c>
      <c r="AG257" s="93">
        <f t="shared" si="27"/>
        <v>0</v>
      </c>
      <c r="AH257" s="61">
        <v>1</v>
      </c>
      <c r="AI257" s="61">
        <v>1</v>
      </c>
      <c r="AJ257" s="61">
        <v>1</v>
      </c>
      <c r="AK257" s="61">
        <v>1</v>
      </c>
      <c r="AL257" s="61">
        <v>1</v>
      </c>
      <c r="AM257" s="61">
        <v>0.8</v>
      </c>
      <c r="AN257" s="61">
        <f t="shared" si="28"/>
        <v>108</v>
      </c>
      <c r="AO257" s="62">
        <f t="shared" si="29"/>
        <v>5400</v>
      </c>
      <c r="AP257" s="62">
        <f t="shared" si="30"/>
        <v>0</v>
      </c>
      <c r="AQ257" s="62">
        <f t="shared" si="31"/>
        <v>0</v>
      </c>
      <c r="AR257" s="62"/>
      <c r="AS257" s="99"/>
      <c r="AT257" s="99"/>
      <c r="AU257" s="99"/>
      <c r="AV257" s="99"/>
    </row>
    <row r="258" spans="1:48" ht="15" customHeight="1">
      <c r="A258" s="11" t="s">
        <v>50</v>
      </c>
      <c r="B258" s="11">
        <v>1309</v>
      </c>
      <c r="D258" s="49" t="s">
        <v>17</v>
      </c>
      <c r="E258" s="47">
        <v>6</v>
      </c>
      <c r="F258" s="47" t="s">
        <v>15</v>
      </c>
      <c r="G258" s="47">
        <v>1</v>
      </c>
      <c r="H258" s="47">
        <v>2</v>
      </c>
      <c r="I258" s="47">
        <v>2</v>
      </c>
      <c r="J258" s="47">
        <v>1</v>
      </c>
      <c r="K258" s="47" t="s">
        <v>41</v>
      </c>
      <c r="L258" s="48">
        <v>8</v>
      </c>
      <c r="M258" s="48"/>
      <c r="N258" s="47"/>
      <c r="O258" s="11" t="s">
        <v>21</v>
      </c>
      <c r="P258" s="11" t="s">
        <v>33</v>
      </c>
      <c r="Q258" s="11" t="s">
        <v>25</v>
      </c>
      <c r="W258" s="45">
        <v>1</v>
      </c>
      <c r="X258" s="45">
        <v>0</v>
      </c>
      <c r="Y258" s="45">
        <v>2</v>
      </c>
      <c r="Z258" s="45"/>
      <c r="AA258" s="184" t="s">
        <v>52</v>
      </c>
      <c r="AB258" s="11" t="s">
        <v>333</v>
      </c>
      <c r="AC258" s="60">
        <f t="shared" si="24"/>
        <v>0.5</v>
      </c>
      <c r="AD258" s="60">
        <f t="shared" si="25"/>
        <v>1</v>
      </c>
      <c r="AE258" s="61">
        <f t="shared" si="26"/>
        <v>1.5</v>
      </c>
      <c r="AF258" s="61">
        <f>INDEX($BB$26:BG$44,MATCH(AE258,$BA$26:$BA$44,-1),MATCH(D258,$BB$25:$BG$25))</f>
        <v>0</v>
      </c>
      <c r="AG258" s="93">
        <f t="shared" si="27"/>
        <v>1.5</v>
      </c>
      <c r="AH258" s="61">
        <v>1</v>
      </c>
      <c r="AI258" s="61">
        <v>1</v>
      </c>
      <c r="AJ258" s="61">
        <v>1</v>
      </c>
      <c r="AK258" s="61">
        <v>1</v>
      </c>
      <c r="AL258" s="61">
        <v>0.8</v>
      </c>
      <c r="AM258" s="61">
        <v>0.8</v>
      </c>
      <c r="AN258" s="61">
        <f t="shared" si="28"/>
        <v>1465.6000000000001</v>
      </c>
      <c r="AO258" s="62">
        <f t="shared" si="29"/>
        <v>146560</v>
      </c>
      <c r="AP258" s="62">
        <f t="shared" si="30"/>
        <v>0</v>
      </c>
      <c r="AQ258" s="62">
        <f t="shared" si="31"/>
        <v>0</v>
      </c>
      <c r="AR258" s="69"/>
      <c r="AS258" s="99"/>
      <c r="AT258" s="99"/>
      <c r="AU258" s="99"/>
      <c r="AV258" s="99"/>
    </row>
    <row r="259" spans="1:48" ht="15" customHeight="1">
      <c r="A259" s="11" t="s">
        <v>104</v>
      </c>
      <c r="B259" s="11">
        <v>1408</v>
      </c>
      <c r="D259" s="49" t="s">
        <v>17</v>
      </c>
      <c r="E259" s="47">
        <v>1</v>
      </c>
      <c r="F259" s="47">
        <v>0</v>
      </c>
      <c r="G259" s="47">
        <v>0</v>
      </c>
      <c r="H259" s="47">
        <v>3</v>
      </c>
      <c r="I259" s="47">
        <v>7</v>
      </c>
      <c r="J259" s="47">
        <v>8</v>
      </c>
      <c r="K259" s="47" t="s">
        <v>41</v>
      </c>
      <c r="L259" s="48">
        <v>8</v>
      </c>
      <c r="M259" s="48"/>
      <c r="N259" s="47"/>
      <c r="O259" s="11" t="s">
        <v>33</v>
      </c>
      <c r="P259" s="11" t="s">
        <v>25</v>
      </c>
      <c r="Q259" s="11" t="s">
        <v>34</v>
      </c>
      <c r="W259" s="45">
        <v>2</v>
      </c>
      <c r="X259" s="45">
        <v>0</v>
      </c>
      <c r="Y259" s="45">
        <v>3</v>
      </c>
      <c r="Z259" s="45"/>
      <c r="AA259" s="184" t="s">
        <v>53</v>
      </c>
      <c r="AB259" s="11" t="s">
        <v>333</v>
      </c>
      <c r="AC259" s="60">
        <f t="shared" si="24"/>
        <v>0.5</v>
      </c>
      <c r="AD259" s="60">
        <f t="shared" si="25"/>
        <v>1.5</v>
      </c>
      <c r="AE259" s="61">
        <f t="shared" si="26"/>
        <v>2</v>
      </c>
      <c r="AF259" s="61">
        <f>INDEX($BB$26:BG$44,MATCH(AE259,$BA$26:$BA$44,-1),MATCH(D259,$BB$25:$BG$25))</f>
        <v>0</v>
      </c>
      <c r="AG259" s="93">
        <f t="shared" si="27"/>
        <v>2</v>
      </c>
      <c r="AH259" s="61">
        <v>1</v>
      </c>
      <c r="AI259" s="61">
        <v>1</v>
      </c>
      <c r="AJ259" s="61">
        <v>1</v>
      </c>
      <c r="AK259" s="61">
        <v>1</v>
      </c>
      <c r="AL259" s="61">
        <v>0.8</v>
      </c>
      <c r="AM259" s="61">
        <v>0.8</v>
      </c>
      <c r="AN259" s="61">
        <f t="shared" si="28"/>
        <v>1465.6000000000001</v>
      </c>
      <c r="AO259" s="62">
        <f t="shared" si="29"/>
        <v>2931200.0000000005</v>
      </c>
      <c r="AP259" s="62">
        <f t="shared" si="30"/>
        <v>0</v>
      </c>
      <c r="AQ259" s="62">
        <f t="shared" si="31"/>
        <v>0</v>
      </c>
      <c r="AR259" s="62"/>
      <c r="AS259" s="99"/>
      <c r="AT259" s="99"/>
      <c r="AU259" s="99"/>
      <c r="AV259" s="99"/>
    </row>
    <row r="260" spans="1:48" ht="15" customHeight="1">
      <c r="A260" s="58" t="s">
        <v>275</v>
      </c>
      <c r="B260" s="58">
        <v>2134</v>
      </c>
      <c r="C260" s="58"/>
      <c r="D260" s="63" t="s">
        <v>17</v>
      </c>
      <c r="E260" s="64">
        <v>6</v>
      </c>
      <c r="F260" s="64">
        <v>5</v>
      </c>
      <c r="G260" s="64">
        <v>9</v>
      </c>
      <c r="H260" s="64">
        <v>1</v>
      </c>
      <c r="I260" s="64">
        <v>2</v>
      </c>
      <c r="J260" s="64">
        <v>1</v>
      </c>
      <c r="K260" s="64" t="s">
        <v>41</v>
      </c>
      <c r="L260" s="65">
        <v>7</v>
      </c>
      <c r="M260" s="65"/>
      <c r="N260" s="64"/>
      <c r="O260" s="58" t="s">
        <v>33</v>
      </c>
      <c r="P260" s="58" t="s">
        <v>25</v>
      </c>
      <c r="Q260" s="58"/>
      <c r="R260" s="58"/>
      <c r="S260" s="58"/>
      <c r="T260" s="58"/>
      <c r="U260" s="58"/>
      <c r="V260" s="58"/>
      <c r="W260" s="67">
        <v>2</v>
      </c>
      <c r="X260" s="67">
        <v>0</v>
      </c>
      <c r="Y260" s="67">
        <v>2</v>
      </c>
      <c r="Z260" s="67"/>
      <c r="AA260" s="185" t="s">
        <v>243</v>
      </c>
      <c r="AB260" s="58" t="s">
        <v>350</v>
      </c>
      <c r="AC260" s="60">
        <f t="shared" si="24"/>
        <v>0.5</v>
      </c>
      <c r="AD260" s="60">
        <f t="shared" si="25"/>
        <v>0.5</v>
      </c>
      <c r="AE260" s="61">
        <f t="shared" si="26"/>
        <v>1</v>
      </c>
      <c r="AF260" s="61">
        <f>INDEX($BB$26:BG$44,MATCH(AE260,$BA$26:$BA$44,-1),MATCH(D260,$BB$25:$BG$25))</f>
        <v>0</v>
      </c>
      <c r="AG260" s="93">
        <f t="shared" si="27"/>
        <v>1</v>
      </c>
      <c r="AH260" s="61">
        <v>1</v>
      </c>
      <c r="AI260" s="61">
        <v>1</v>
      </c>
      <c r="AJ260" s="61">
        <v>1</v>
      </c>
      <c r="AK260" s="61">
        <v>1</v>
      </c>
      <c r="AL260" s="61">
        <v>1</v>
      </c>
      <c r="AM260" s="61">
        <v>0.8</v>
      </c>
      <c r="AN260" s="68">
        <f t="shared" si="28"/>
        <v>1144</v>
      </c>
      <c r="AO260" s="69">
        <f t="shared" si="29"/>
        <v>22880</v>
      </c>
      <c r="AP260" s="69">
        <f t="shared" si="30"/>
        <v>0</v>
      </c>
      <c r="AQ260" s="69">
        <f t="shared" si="31"/>
        <v>0</v>
      </c>
      <c r="AR260" s="62"/>
      <c r="AS260" s="99"/>
      <c r="AT260" s="99"/>
      <c r="AU260" s="99"/>
      <c r="AV260" s="99"/>
    </row>
    <row r="261" spans="1:48" ht="15" customHeight="1">
      <c r="A261" s="11" t="s">
        <v>62</v>
      </c>
      <c r="B261" s="11">
        <v>205</v>
      </c>
      <c r="D261" s="49" t="s">
        <v>14</v>
      </c>
      <c r="E261" s="47">
        <v>5</v>
      </c>
      <c r="F261" s="47">
        <v>9</v>
      </c>
      <c r="G261" s="47" t="s">
        <v>15</v>
      </c>
      <c r="H261" s="47">
        <v>3</v>
      </c>
      <c r="I261" s="47">
        <v>7</v>
      </c>
      <c r="J261" s="47">
        <v>9</v>
      </c>
      <c r="K261" s="47" t="s">
        <v>41</v>
      </c>
      <c r="L261" s="48" t="s">
        <v>15</v>
      </c>
      <c r="M261" s="48"/>
      <c r="N261" s="47"/>
      <c r="O261" s="11" t="s">
        <v>33</v>
      </c>
      <c r="P261" s="11" t="s">
        <v>25</v>
      </c>
      <c r="Q261" s="11" t="s">
        <v>30</v>
      </c>
      <c r="W261" s="45">
        <v>4</v>
      </c>
      <c r="X261" s="45">
        <v>0</v>
      </c>
      <c r="Y261" s="45">
        <v>2</v>
      </c>
      <c r="Z261" s="45"/>
      <c r="AA261" s="184" t="s">
        <v>52</v>
      </c>
      <c r="AB261" s="11" t="s">
        <v>332</v>
      </c>
      <c r="AC261" s="60">
        <f t="shared" si="24"/>
        <v>1</v>
      </c>
      <c r="AD261" s="60">
        <f t="shared" si="25"/>
        <v>1.5</v>
      </c>
      <c r="AE261" s="61">
        <f t="shared" si="26"/>
        <v>2.5</v>
      </c>
      <c r="AF261" s="61">
        <f>INDEX($BB$26:BG$44,MATCH(AE261,$BA$26:$BA$44,-1),MATCH(D261,$BB$25:$BG$25))</f>
        <v>0.5</v>
      </c>
      <c r="AG261" s="93">
        <f t="shared" si="27"/>
        <v>3</v>
      </c>
      <c r="AH261" s="61">
        <v>1</v>
      </c>
      <c r="AI261" s="61">
        <v>1</v>
      </c>
      <c r="AJ261" s="61">
        <v>1</v>
      </c>
      <c r="AK261" s="61">
        <v>1</v>
      </c>
      <c r="AL261" s="61">
        <v>1</v>
      </c>
      <c r="AM261" s="61">
        <v>0.8</v>
      </c>
      <c r="AN261" s="61">
        <f t="shared" si="28"/>
        <v>4688</v>
      </c>
      <c r="AO261" s="62">
        <f t="shared" si="29"/>
        <v>18752000</v>
      </c>
      <c r="AP261" s="62">
        <f t="shared" si="30"/>
        <v>0</v>
      </c>
      <c r="AQ261" s="62">
        <f t="shared" si="31"/>
        <v>0</v>
      </c>
      <c r="AR261" s="69"/>
      <c r="AS261" s="99"/>
      <c r="AT261" s="99"/>
      <c r="AU261" s="99"/>
      <c r="AV261" s="99"/>
    </row>
    <row r="262" spans="1:48" ht="15" customHeight="1">
      <c r="A262" s="58" t="s">
        <v>82</v>
      </c>
      <c r="B262" s="58">
        <v>705</v>
      </c>
      <c r="C262" s="58"/>
      <c r="D262" s="63" t="s">
        <v>18</v>
      </c>
      <c r="E262" s="64">
        <v>6</v>
      </c>
      <c r="F262" s="64">
        <v>5</v>
      </c>
      <c r="G262" s="64">
        <v>6</v>
      </c>
      <c r="H262" s="64">
        <v>4</v>
      </c>
      <c r="I262" s="64">
        <v>4</v>
      </c>
      <c r="J262" s="64">
        <v>0</v>
      </c>
      <c r="K262" s="64" t="s">
        <v>41</v>
      </c>
      <c r="L262" s="65" t="s">
        <v>15</v>
      </c>
      <c r="M262" s="65"/>
      <c r="N262" s="64"/>
      <c r="O262" s="58" t="s">
        <v>25</v>
      </c>
      <c r="P262" s="58"/>
      <c r="Q262" s="58"/>
      <c r="R262" s="58"/>
      <c r="S262" s="70"/>
      <c r="T262" s="70"/>
      <c r="U262" s="58"/>
      <c r="V262" s="58"/>
      <c r="W262" s="67">
        <v>3</v>
      </c>
      <c r="X262" s="67">
        <v>2</v>
      </c>
      <c r="Y262" s="67">
        <v>3</v>
      </c>
      <c r="Z262" s="67"/>
      <c r="AA262" s="185" t="s">
        <v>52</v>
      </c>
      <c r="AB262" s="58" t="s">
        <v>332</v>
      </c>
      <c r="AC262" s="60">
        <f t="shared" si="24"/>
        <v>1</v>
      </c>
      <c r="AD262" s="60">
        <f t="shared" si="25"/>
        <v>2</v>
      </c>
      <c r="AE262" s="61">
        <f t="shared" si="26"/>
        <v>3</v>
      </c>
      <c r="AF262" s="61">
        <f>INDEX($BB$26:BG$44,MATCH(AE262,$BA$26:$BA$44,-1),MATCH(D262,$BB$25:$BG$25))</f>
        <v>0.5</v>
      </c>
      <c r="AG262" s="93">
        <f t="shared" si="27"/>
        <v>3.5</v>
      </c>
      <c r="AH262" s="61">
        <v>1</v>
      </c>
      <c r="AI262" s="61">
        <v>1</v>
      </c>
      <c r="AJ262" s="61">
        <v>1</v>
      </c>
      <c r="AK262" s="61">
        <v>1</v>
      </c>
      <c r="AL262" s="61">
        <v>1</v>
      </c>
      <c r="AM262" s="61">
        <v>0.8</v>
      </c>
      <c r="AN262" s="68">
        <f t="shared" si="28"/>
        <v>4688</v>
      </c>
      <c r="AO262" s="69">
        <f t="shared" si="29"/>
        <v>140640000</v>
      </c>
      <c r="AP262" s="69">
        <f t="shared" si="30"/>
        <v>0</v>
      </c>
      <c r="AQ262" s="69">
        <f t="shared" si="31"/>
        <v>0</v>
      </c>
      <c r="AR262" s="62"/>
      <c r="AS262" s="99"/>
      <c r="AT262" s="99"/>
      <c r="AU262" s="99"/>
      <c r="AV262" s="99"/>
    </row>
    <row r="263" spans="1:48" ht="15" customHeight="1">
      <c r="A263" s="11" t="s">
        <v>221</v>
      </c>
      <c r="B263" s="11">
        <v>1039</v>
      </c>
      <c r="D263" s="49" t="s">
        <v>22</v>
      </c>
      <c r="E263" s="47">
        <v>1</v>
      </c>
      <c r="F263" s="47">
        <v>0</v>
      </c>
      <c r="G263" s="47">
        <v>0</v>
      </c>
      <c r="H263" s="47">
        <v>0</v>
      </c>
      <c r="I263" s="47">
        <v>0</v>
      </c>
      <c r="J263" s="47">
        <v>0</v>
      </c>
      <c r="K263" s="47" t="s">
        <v>41</v>
      </c>
      <c r="L263" s="48">
        <v>0</v>
      </c>
      <c r="M263" s="48"/>
      <c r="N263" s="47"/>
      <c r="O263" s="11" t="s">
        <v>10</v>
      </c>
      <c r="P263" s="11" t="s">
        <v>33</v>
      </c>
      <c r="Q263" s="11" t="s">
        <v>25</v>
      </c>
      <c r="R263" s="11" t="s">
        <v>34</v>
      </c>
      <c r="W263" s="45">
        <v>0</v>
      </c>
      <c r="X263" s="45">
        <v>1</v>
      </c>
      <c r="Y263" s="45">
        <v>4</v>
      </c>
      <c r="Z263" s="45"/>
      <c r="AA263" s="184" t="s">
        <v>10</v>
      </c>
      <c r="AB263" s="11" t="s">
        <v>349</v>
      </c>
      <c r="AC263" s="60">
        <f t="shared" si="24"/>
        <v>-0.5</v>
      </c>
      <c r="AD263" s="60">
        <f t="shared" si="25"/>
        <v>0</v>
      </c>
      <c r="AE263" s="61">
        <f t="shared" si="26"/>
        <v>-0.5</v>
      </c>
      <c r="AF263" s="61">
        <f>INDEX($BB$26:BG$44,MATCH(AE263,$BA$26:$BA$44,-1),MATCH(D263,$BB$25:$BG$25))</f>
        <v>0</v>
      </c>
      <c r="AG263" s="93">
        <f t="shared" si="27"/>
        <v>-0.5</v>
      </c>
      <c r="AH263" s="61">
        <v>1</v>
      </c>
      <c r="AI263" s="61">
        <v>1</v>
      </c>
      <c r="AJ263" s="61">
        <v>1</v>
      </c>
      <c r="AK263" s="61">
        <v>1</v>
      </c>
      <c r="AL263" s="61">
        <v>0.8</v>
      </c>
      <c r="AM263" s="61">
        <v>0.8</v>
      </c>
      <c r="AN263" s="61">
        <f t="shared" si="28"/>
        <v>35.200000000000003</v>
      </c>
      <c r="AO263" s="62">
        <f t="shared" si="29"/>
        <v>0</v>
      </c>
      <c r="AP263" s="62">
        <f t="shared" si="30"/>
        <v>0</v>
      </c>
      <c r="AQ263" s="62">
        <f t="shared" si="31"/>
        <v>0</v>
      </c>
      <c r="AR263" s="62"/>
      <c r="AS263" s="99"/>
      <c r="AT263" s="99"/>
      <c r="AU263" s="99"/>
      <c r="AV263" s="99"/>
    </row>
    <row r="264" spans="1:48" ht="15" customHeight="1">
      <c r="A264" s="11" t="s">
        <v>81</v>
      </c>
      <c r="B264" s="11">
        <v>702</v>
      </c>
      <c r="D264" s="49" t="s">
        <v>22</v>
      </c>
      <c r="E264" s="47">
        <v>4</v>
      </c>
      <c r="F264" s="47">
        <v>1</v>
      </c>
      <c r="G264" s="47">
        <v>3</v>
      </c>
      <c r="H264" s="47">
        <v>0</v>
      </c>
      <c r="I264" s="47">
        <v>0</v>
      </c>
      <c r="J264" s="47">
        <v>0</v>
      </c>
      <c r="K264" s="47" t="s">
        <v>41</v>
      </c>
      <c r="L264" s="48">
        <v>0</v>
      </c>
      <c r="M264" s="48"/>
      <c r="N264" s="47"/>
      <c r="O264" s="11" t="s">
        <v>10</v>
      </c>
      <c r="P264" s="11" t="s">
        <v>32</v>
      </c>
      <c r="Q264" s="11" t="s">
        <v>33</v>
      </c>
      <c r="R264" s="11" t="s">
        <v>25</v>
      </c>
      <c r="W264" s="45">
        <v>0</v>
      </c>
      <c r="X264" s="45">
        <v>0</v>
      </c>
      <c r="Y264" s="45">
        <v>2</v>
      </c>
      <c r="Z264" s="45"/>
      <c r="AA264" s="184" t="s">
        <v>10</v>
      </c>
      <c r="AB264" s="11" t="s">
        <v>332</v>
      </c>
      <c r="AC264" s="60">
        <f t="shared" si="24"/>
        <v>-0.5</v>
      </c>
      <c r="AD264" s="60">
        <f t="shared" si="25"/>
        <v>0</v>
      </c>
      <c r="AE264" s="61">
        <f t="shared" si="26"/>
        <v>-0.5</v>
      </c>
      <c r="AF264" s="61">
        <f>INDEX($BB$26:BG$44,MATCH(AE264,$BA$26:$BA$44,-1),MATCH(D264,$BB$25:$BG$25))</f>
        <v>0</v>
      </c>
      <c r="AG264" s="93">
        <f t="shared" si="27"/>
        <v>-0.5</v>
      </c>
      <c r="AH264" s="61">
        <v>1</v>
      </c>
      <c r="AI264" s="61">
        <v>1</v>
      </c>
      <c r="AJ264" s="61">
        <v>1</v>
      </c>
      <c r="AK264" s="61">
        <v>1</v>
      </c>
      <c r="AL264" s="61">
        <v>0.8</v>
      </c>
      <c r="AM264" s="61">
        <v>0.8</v>
      </c>
      <c r="AN264" s="61">
        <f t="shared" si="28"/>
        <v>35.200000000000003</v>
      </c>
      <c r="AO264" s="62">
        <f t="shared" si="29"/>
        <v>0</v>
      </c>
      <c r="AP264" s="62">
        <f t="shared" si="30"/>
        <v>0</v>
      </c>
      <c r="AQ264" s="62">
        <f t="shared" si="31"/>
        <v>0</v>
      </c>
      <c r="AR264" s="62"/>
      <c r="AS264" s="99"/>
      <c r="AT264" s="99"/>
      <c r="AU264" s="99"/>
      <c r="AV264" s="99"/>
    </row>
    <row r="265" spans="1:48" ht="15" customHeight="1">
      <c r="A265" s="57" t="s">
        <v>134</v>
      </c>
      <c r="B265" s="57">
        <v>2205</v>
      </c>
      <c r="C265" s="57"/>
      <c r="D265" s="71" t="s">
        <v>14</v>
      </c>
      <c r="E265" s="72">
        <v>5</v>
      </c>
      <c r="F265" s="72">
        <v>6</v>
      </c>
      <c r="G265" s="72">
        <v>6</v>
      </c>
      <c r="H265" s="72">
        <v>3</v>
      </c>
      <c r="I265" s="72">
        <v>6</v>
      </c>
      <c r="J265" s="72">
        <v>2</v>
      </c>
      <c r="K265" s="72" t="s">
        <v>41</v>
      </c>
      <c r="L265" s="73">
        <v>4</v>
      </c>
      <c r="M265" s="73"/>
      <c r="N265" s="72"/>
      <c r="O265" s="57" t="s">
        <v>33</v>
      </c>
      <c r="P265" s="57" t="s">
        <v>25</v>
      </c>
      <c r="Q265" s="57"/>
      <c r="R265" s="57"/>
      <c r="S265" s="57"/>
      <c r="T265" s="57"/>
      <c r="U265" s="57"/>
      <c r="V265" s="57"/>
      <c r="W265" s="75">
        <v>2</v>
      </c>
      <c r="X265" s="75">
        <v>1</v>
      </c>
      <c r="Y265" s="75">
        <v>3</v>
      </c>
      <c r="Z265" s="75"/>
      <c r="AA265" s="187" t="s">
        <v>53</v>
      </c>
      <c r="AB265" s="57" t="s">
        <v>334</v>
      </c>
      <c r="AC265" s="60">
        <f t="shared" si="24"/>
        <v>0</v>
      </c>
      <c r="AD265" s="60">
        <f t="shared" si="25"/>
        <v>1.5</v>
      </c>
      <c r="AE265" s="61">
        <f t="shared" si="26"/>
        <v>1.5</v>
      </c>
      <c r="AF265" s="61">
        <f>INDEX($BB$26:BG$44,MATCH(AE265,$BA$26:$BA$44,-1),MATCH(D265,$BB$25:$BG$25))</f>
        <v>0.5</v>
      </c>
      <c r="AG265" s="93">
        <f t="shared" si="27"/>
        <v>2</v>
      </c>
      <c r="AH265" s="61">
        <v>1</v>
      </c>
      <c r="AI265" s="61">
        <v>1</v>
      </c>
      <c r="AJ265" s="61">
        <v>1</v>
      </c>
      <c r="AK265" s="61">
        <v>1</v>
      </c>
      <c r="AL265" s="61">
        <v>1</v>
      </c>
      <c r="AM265" s="61">
        <v>0.8</v>
      </c>
      <c r="AN265" s="76">
        <f t="shared" si="28"/>
        <v>280</v>
      </c>
      <c r="AO265" s="77">
        <f t="shared" si="29"/>
        <v>560000</v>
      </c>
      <c r="AP265" s="77">
        <f t="shared" si="30"/>
        <v>0</v>
      </c>
      <c r="AQ265" s="77">
        <f t="shared" si="31"/>
        <v>0</v>
      </c>
      <c r="AR265" s="62"/>
      <c r="AS265" s="99"/>
      <c r="AT265" s="99"/>
      <c r="AU265" s="99"/>
      <c r="AV265" s="99"/>
    </row>
    <row r="266" spans="1:48" ht="15" customHeight="1">
      <c r="A266" s="78" t="s">
        <v>236</v>
      </c>
      <c r="B266" s="78">
        <v>1339</v>
      </c>
      <c r="C266" s="78"/>
      <c r="D266" s="79" t="s">
        <v>22</v>
      </c>
      <c r="E266" s="80">
        <v>4</v>
      </c>
      <c r="F266" s="80">
        <v>5</v>
      </c>
      <c r="G266" s="80">
        <v>5</v>
      </c>
      <c r="H266" s="80">
        <v>0</v>
      </c>
      <c r="I266" s="80">
        <v>0</v>
      </c>
      <c r="J266" s="80">
        <v>0</v>
      </c>
      <c r="K266" s="80" t="s">
        <v>41</v>
      </c>
      <c r="L266" s="81">
        <v>0</v>
      </c>
      <c r="M266" s="81"/>
      <c r="N266" s="80"/>
      <c r="O266" s="78" t="s">
        <v>10</v>
      </c>
      <c r="P266" s="78" t="s">
        <v>33</v>
      </c>
      <c r="Q266" s="78" t="s">
        <v>25</v>
      </c>
      <c r="R266" s="78"/>
      <c r="S266" s="78"/>
      <c r="T266" s="78"/>
      <c r="U266" s="78"/>
      <c r="V266" s="78"/>
      <c r="W266" s="56">
        <v>0</v>
      </c>
      <c r="X266" s="56">
        <v>1</v>
      </c>
      <c r="Y266" s="56">
        <v>3</v>
      </c>
      <c r="Z266" s="56"/>
      <c r="AA266" s="186" t="s">
        <v>10</v>
      </c>
      <c r="AB266" s="78" t="s">
        <v>349</v>
      </c>
      <c r="AC266" s="60">
        <f t="shared" si="24"/>
        <v>-0.5</v>
      </c>
      <c r="AD266" s="60">
        <f t="shared" si="25"/>
        <v>0</v>
      </c>
      <c r="AE266" s="61">
        <f t="shared" si="26"/>
        <v>-0.5</v>
      </c>
      <c r="AF266" s="61">
        <f>INDEX($BB$26:BG$44,MATCH(AE266,$BA$26:$BA$44,-1),MATCH(D266,$BB$25:$BG$25))</f>
        <v>0</v>
      </c>
      <c r="AG266" s="93">
        <f t="shared" si="27"/>
        <v>-0.5</v>
      </c>
      <c r="AH266" s="61">
        <v>1</v>
      </c>
      <c r="AI266" s="61">
        <v>1</v>
      </c>
      <c r="AJ266" s="61">
        <v>1</v>
      </c>
      <c r="AK266" s="61">
        <v>1</v>
      </c>
      <c r="AL266" s="61">
        <v>1</v>
      </c>
      <c r="AM266" s="61">
        <v>0.8</v>
      </c>
      <c r="AN266" s="84">
        <f t="shared" si="28"/>
        <v>44</v>
      </c>
      <c r="AO266" s="85">
        <f t="shared" si="29"/>
        <v>0</v>
      </c>
      <c r="AP266" s="85">
        <f t="shared" si="30"/>
        <v>0</v>
      </c>
      <c r="AQ266" s="85">
        <f t="shared" si="31"/>
        <v>0</v>
      </c>
      <c r="AR266" s="62"/>
      <c r="AS266" s="99"/>
      <c r="AT266" s="99"/>
      <c r="AU266" s="99"/>
      <c r="AV266" s="99"/>
    </row>
    <row r="267" spans="1:48" ht="15" customHeight="1">
      <c r="A267" s="58" t="s">
        <v>366</v>
      </c>
      <c r="B267" s="58">
        <v>1025</v>
      </c>
      <c r="C267" s="58"/>
      <c r="D267" s="63" t="s">
        <v>14</v>
      </c>
      <c r="E267" s="64">
        <v>4</v>
      </c>
      <c r="F267" s="64">
        <v>8</v>
      </c>
      <c r="G267" s="64">
        <v>5</v>
      </c>
      <c r="H267" s="64">
        <v>4</v>
      </c>
      <c r="I267" s="64">
        <v>5</v>
      </c>
      <c r="J267" s="64" t="s">
        <v>15</v>
      </c>
      <c r="K267" s="64" t="s">
        <v>41</v>
      </c>
      <c r="L267" s="65">
        <v>9</v>
      </c>
      <c r="M267" s="65"/>
      <c r="N267" s="64"/>
      <c r="O267" s="58" t="s">
        <v>25</v>
      </c>
      <c r="P267" s="58"/>
      <c r="Q267" s="58"/>
      <c r="R267" s="58"/>
      <c r="S267" s="70"/>
      <c r="T267" s="70"/>
      <c r="U267" s="58"/>
      <c r="V267" s="58"/>
      <c r="W267" s="67">
        <v>1</v>
      </c>
      <c r="X267" s="67">
        <v>0</v>
      </c>
      <c r="Y267" s="67">
        <v>2</v>
      </c>
      <c r="Z267" s="67"/>
      <c r="AA267" s="185" t="s">
        <v>54</v>
      </c>
      <c r="AB267" s="58" t="s">
        <v>345</v>
      </c>
      <c r="AC267" s="60">
        <f t="shared" si="24"/>
        <v>1</v>
      </c>
      <c r="AD267" s="60">
        <f t="shared" si="25"/>
        <v>2</v>
      </c>
      <c r="AE267" s="61">
        <f t="shared" si="26"/>
        <v>3</v>
      </c>
      <c r="AF267" s="61">
        <f>INDEX($BB$26:BG$44,MATCH(AE267,$BA$26:$BA$44,-1),MATCH(D267,$BB$25:$BG$25))</f>
        <v>0</v>
      </c>
      <c r="AG267" s="93">
        <f t="shared" si="27"/>
        <v>3</v>
      </c>
      <c r="AH267" s="61">
        <v>1</v>
      </c>
      <c r="AI267" s="61">
        <v>1</v>
      </c>
      <c r="AJ267" s="61">
        <v>1</v>
      </c>
      <c r="AK267" s="61">
        <v>1</v>
      </c>
      <c r="AL267" s="61">
        <v>1</v>
      </c>
      <c r="AM267" s="61">
        <v>0.8</v>
      </c>
      <c r="AN267" s="68">
        <f t="shared" si="28"/>
        <v>2928</v>
      </c>
      <c r="AO267" s="69">
        <f t="shared" si="29"/>
        <v>29280000</v>
      </c>
      <c r="AP267" s="69">
        <f t="shared" si="30"/>
        <v>0</v>
      </c>
      <c r="AQ267" s="69">
        <f t="shared" si="31"/>
        <v>0</v>
      </c>
      <c r="AR267" s="62"/>
      <c r="AS267" s="100"/>
      <c r="AT267" s="100"/>
      <c r="AU267" s="100"/>
      <c r="AV267" s="100"/>
    </row>
    <row r="268" spans="1:48" ht="15" customHeight="1">
      <c r="A268" s="11" t="s">
        <v>89</v>
      </c>
      <c r="B268" s="11">
        <v>904</v>
      </c>
      <c r="D268" s="49" t="s">
        <v>17</v>
      </c>
      <c r="E268" s="47">
        <v>8</v>
      </c>
      <c r="F268" s="47" t="s">
        <v>18</v>
      </c>
      <c r="G268" s="47">
        <v>5</v>
      </c>
      <c r="H268" s="47">
        <v>2</v>
      </c>
      <c r="I268" s="47">
        <v>7</v>
      </c>
      <c r="J268" s="47">
        <v>3</v>
      </c>
      <c r="K268" s="47" t="s">
        <v>41</v>
      </c>
      <c r="L268" s="48" t="s">
        <v>15</v>
      </c>
      <c r="M268" s="48"/>
      <c r="N268" s="47"/>
      <c r="O268" s="11" t="s">
        <v>21</v>
      </c>
      <c r="P268" s="11" t="s">
        <v>33</v>
      </c>
      <c r="Q268" s="11" t="s">
        <v>25</v>
      </c>
      <c r="W268" s="45">
        <v>4</v>
      </c>
      <c r="X268" s="45">
        <v>1</v>
      </c>
      <c r="Y268" s="45">
        <v>4</v>
      </c>
      <c r="Z268" s="45"/>
      <c r="AA268" s="184" t="s">
        <v>52</v>
      </c>
      <c r="AB268" s="11" t="s">
        <v>333</v>
      </c>
      <c r="AC268" s="60">
        <f t="shared" si="24"/>
        <v>1</v>
      </c>
      <c r="AD268" s="60">
        <f t="shared" si="25"/>
        <v>1</v>
      </c>
      <c r="AE268" s="61">
        <f t="shared" si="26"/>
        <v>2</v>
      </c>
      <c r="AF268" s="61">
        <f>INDEX($BB$26:BG$44,MATCH(AE268,$BA$26:$BA$44,-1),MATCH(D268,$BB$25:$BG$25))</f>
        <v>0</v>
      </c>
      <c r="AG268" s="93">
        <f t="shared" si="27"/>
        <v>2</v>
      </c>
      <c r="AH268" s="61">
        <v>1</v>
      </c>
      <c r="AI268" s="61">
        <v>1</v>
      </c>
      <c r="AJ268" s="61">
        <v>1</v>
      </c>
      <c r="AK268" s="61">
        <v>1</v>
      </c>
      <c r="AL268" s="61">
        <v>0.8</v>
      </c>
      <c r="AM268" s="61">
        <v>0.8</v>
      </c>
      <c r="AN268" s="61">
        <f t="shared" si="28"/>
        <v>3750.4</v>
      </c>
      <c r="AO268" s="62">
        <f t="shared" si="29"/>
        <v>1500160</v>
      </c>
      <c r="AP268" s="62">
        <f t="shared" si="30"/>
        <v>0</v>
      </c>
      <c r="AQ268" s="62">
        <f t="shared" si="31"/>
        <v>0</v>
      </c>
      <c r="AR268" s="62"/>
      <c r="AS268" s="100"/>
      <c r="AT268" s="100"/>
      <c r="AU268" s="100"/>
      <c r="AV268" s="100"/>
    </row>
    <row r="269" spans="1:48" ht="15" customHeight="1">
      <c r="A269" s="78" t="s">
        <v>305</v>
      </c>
      <c r="B269" s="78">
        <v>2737</v>
      </c>
      <c r="C269" s="78"/>
      <c r="D269" s="79" t="s">
        <v>22</v>
      </c>
      <c r="E269" s="80">
        <v>4</v>
      </c>
      <c r="F269" s="80">
        <v>5</v>
      </c>
      <c r="G269" s="80">
        <v>3</v>
      </c>
      <c r="H269" s="80">
        <v>0</v>
      </c>
      <c r="I269" s="80">
        <v>0</v>
      </c>
      <c r="J269" s="80">
        <v>0</v>
      </c>
      <c r="K269" s="80" t="s">
        <v>41</v>
      </c>
      <c r="L269" s="81">
        <v>0</v>
      </c>
      <c r="M269" s="81"/>
      <c r="N269" s="80"/>
      <c r="O269" s="78" t="s">
        <v>10</v>
      </c>
      <c r="P269" s="78" t="s">
        <v>33</v>
      </c>
      <c r="Q269" s="78" t="s">
        <v>25</v>
      </c>
      <c r="R269" s="78" t="s">
        <v>6</v>
      </c>
      <c r="S269" s="78"/>
      <c r="T269" s="78"/>
      <c r="U269" s="78"/>
      <c r="V269" s="78"/>
      <c r="W269" s="56">
        <v>0</v>
      </c>
      <c r="X269" s="56">
        <v>0</v>
      </c>
      <c r="Y269" s="56">
        <v>3</v>
      </c>
      <c r="Z269" s="56"/>
      <c r="AA269" s="186" t="s">
        <v>10</v>
      </c>
      <c r="AB269" s="78" t="s">
        <v>351</v>
      </c>
      <c r="AC269" s="60">
        <f t="shared" si="24"/>
        <v>-0.5</v>
      </c>
      <c r="AD269" s="60">
        <f t="shared" si="25"/>
        <v>0</v>
      </c>
      <c r="AE269" s="61">
        <f t="shared" si="26"/>
        <v>-0.5</v>
      </c>
      <c r="AF269" s="61">
        <f>INDEX($BB$26:BG$44,MATCH(AE269,$BA$26:$BA$44,-1),MATCH(D269,$BB$25:$BG$25))</f>
        <v>0</v>
      </c>
      <c r="AG269" s="93">
        <f t="shared" si="27"/>
        <v>-0.5</v>
      </c>
      <c r="AH269" s="61">
        <v>1</v>
      </c>
      <c r="AI269" s="61">
        <v>1</v>
      </c>
      <c r="AJ269" s="61">
        <v>1</v>
      </c>
      <c r="AK269" s="61">
        <v>1</v>
      </c>
      <c r="AL269" s="61">
        <v>1</v>
      </c>
      <c r="AM269" s="61">
        <v>0.8</v>
      </c>
      <c r="AN269" s="84">
        <f t="shared" si="28"/>
        <v>44</v>
      </c>
      <c r="AO269" s="85">
        <f t="shared" si="29"/>
        <v>0</v>
      </c>
      <c r="AP269" s="85">
        <f t="shared" si="30"/>
        <v>0</v>
      </c>
      <c r="AQ269" s="85">
        <f t="shared" si="31"/>
        <v>0</v>
      </c>
      <c r="AR269" s="62"/>
      <c r="AS269" s="99"/>
      <c r="AT269" s="99"/>
      <c r="AU269" s="99"/>
      <c r="AV269" s="99"/>
    </row>
    <row r="270" spans="1:48" ht="15" customHeight="1">
      <c r="A270" s="11" t="s">
        <v>151</v>
      </c>
      <c r="B270" s="11">
        <v>2606</v>
      </c>
      <c r="D270" s="49" t="s">
        <v>17</v>
      </c>
      <c r="E270" s="47" t="s">
        <v>23</v>
      </c>
      <c r="F270" s="47">
        <v>0</v>
      </c>
      <c r="G270" s="47">
        <v>0</v>
      </c>
      <c r="H270" s="47">
        <v>0</v>
      </c>
      <c r="I270" s="47">
        <v>2</v>
      </c>
      <c r="J270" s="47">
        <v>0</v>
      </c>
      <c r="K270" s="47" t="s">
        <v>41</v>
      </c>
      <c r="L270" s="48">
        <v>9</v>
      </c>
      <c r="M270" s="48"/>
      <c r="N270" s="47"/>
      <c r="O270" s="11" t="s">
        <v>33</v>
      </c>
      <c r="P270" s="11" t="s">
        <v>25</v>
      </c>
      <c r="Q270" s="11" t="s">
        <v>34</v>
      </c>
      <c r="W270" s="45">
        <v>1</v>
      </c>
      <c r="X270" s="45">
        <v>1</v>
      </c>
      <c r="Y270" s="45">
        <v>1</v>
      </c>
      <c r="Z270" s="45"/>
      <c r="AA270" s="184" t="s">
        <v>53</v>
      </c>
      <c r="AB270" s="11" t="s">
        <v>335</v>
      </c>
      <c r="AC270" s="60">
        <f t="shared" si="24"/>
        <v>1</v>
      </c>
      <c r="AD270" s="60">
        <f t="shared" si="25"/>
        <v>0</v>
      </c>
      <c r="AE270" s="61">
        <f t="shared" si="26"/>
        <v>1</v>
      </c>
      <c r="AF270" s="61">
        <f>INDEX($BB$26:BG$44,MATCH(AE270,$BA$26:$BA$44,-1),MATCH(D270,$BB$25:$BG$25))</f>
        <v>0</v>
      </c>
      <c r="AG270" s="93">
        <f t="shared" si="27"/>
        <v>1</v>
      </c>
      <c r="AH270" s="61">
        <v>1</v>
      </c>
      <c r="AI270" s="61">
        <v>1</v>
      </c>
      <c r="AJ270" s="61">
        <v>1</v>
      </c>
      <c r="AK270" s="61">
        <v>1</v>
      </c>
      <c r="AL270" s="61">
        <v>0.8</v>
      </c>
      <c r="AM270" s="61">
        <v>0.8</v>
      </c>
      <c r="AN270" s="61">
        <f t="shared" si="28"/>
        <v>2342.4</v>
      </c>
      <c r="AO270" s="62">
        <f t="shared" si="29"/>
        <v>2342.4</v>
      </c>
      <c r="AP270" s="62">
        <f t="shared" si="30"/>
        <v>0</v>
      </c>
      <c r="AQ270" s="62">
        <f t="shared" si="31"/>
        <v>0</v>
      </c>
      <c r="AR270" s="62"/>
      <c r="AS270" s="100"/>
      <c r="AT270" s="100"/>
      <c r="AU270" s="100"/>
      <c r="AV270" s="100"/>
    </row>
    <row r="271" spans="1:48" ht="15" customHeight="1">
      <c r="A271" s="11" t="s">
        <v>228</v>
      </c>
      <c r="B271" s="11">
        <v>1233</v>
      </c>
      <c r="D271" s="49" t="s">
        <v>14</v>
      </c>
      <c r="E271" s="47">
        <v>6</v>
      </c>
      <c r="F271" s="47">
        <v>9</v>
      </c>
      <c r="G271" s="47">
        <v>9</v>
      </c>
      <c r="H271" s="47">
        <v>3</v>
      </c>
      <c r="I271" s="47">
        <v>7</v>
      </c>
      <c r="J271" s="47">
        <v>1</v>
      </c>
      <c r="K271" s="47" t="s">
        <v>41</v>
      </c>
      <c r="L271" s="48">
        <v>9</v>
      </c>
      <c r="M271" s="48"/>
      <c r="N271" s="47"/>
      <c r="O271" s="11" t="s">
        <v>33</v>
      </c>
      <c r="P271" s="11" t="s">
        <v>25</v>
      </c>
      <c r="S271" s="59"/>
      <c r="T271" s="59"/>
      <c r="W271" s="45">
        <v>9</v>
      </c>
      <c r="X271" s="45">
        <v>1</v>
      </c>
      <c r="Y271" s="45">
        <v>4</v>
      </c>
      <c r="Z271" s="45"/>
      <c r="AA271" s="184" t="s">
        <v>207</v>
      </c>
      <c r="AB271" s="11" t="s">
        <v>349</v>
      </c>
      <c r="AC271" s="60">
        <f t="shared" si="24"/>
        <v>1</v>
      </c>
      <c r="AD271" s="60">
        <f t="shared" si="25"/>
        <v>1.5</v>
      </c>
      <c r="AE271" s="61">
        <f t="shared" si="26"/>
        <v>2.5</v>
      </c>
      <c r="AF271" s="61">
        <f>INDEX($BB$26:BG$44,MATCH(AE271,$BA$26:$BA$44,-1),MATCH(D271,$BB$25:$BG$25))</f>
        <v>0.5</v>
      </c>
      <c r="AG271" s="93">
        <f t="shared" si="27"/>
        <v>3</v>
      </c>
      <c r="AH271" s="61">
        <v>1</v>
      </c>
      <c r="AI271" s="61">
        <v>1</v>
      </c>
      <c r="AJ271" s="61">
        <v>1</v>
      </c>
      <c r="AK271" s="61">
        <v>1</v>
      </c>
      <c r="AL271" s="61">
        <v>1</v>
      </c>
      <c r="AM271" s="61">
        <v>0.8</v>
      </c>
      <c r="AN271" s="61">
        <f t="shared" si="28"/>
        <v>2928</v>
      </c>
      <c r="AO271" s="62">
        <f t="shared" si="29"/>
        <v>26352000</v>
      </c>
      <c r="AP271" s="62">
        <f t="shared" si="30"/>
        <v>0</v>
      </c>
      <c r="AQ271" s="62">
        <f t="shared" si="31"/>
        <v>0</v>
      </c>
      <c r="AR271" s="62"/>
      <c r="AS271" s="99"/>
      <c r="AT271" s="99"/>
      <c r="AU271" s="99"/>
      <c r="AV271" s="99"/>
    </row>
    <row r="272" spans="1:48" ht="15" customHeight="1">
      <c r="A272" s="11" t="s">
        <v>135</v>
      </c>
      <c r="B272" s="11">
        <v>2206</v>
      </c>
      <c r="D272" s="49" t="s">
        <v>17</v>
      </c>
      <c r="E272" s="47">
        <v>4</v>
      </c>
      <c r="F272" s="47">
        <v>4</v>
      </c>
      <c r="G272" s="47">
        <v>3</v>
      </c>
      <c r="H272" s="47">
        <v>3</v>
      </c>
      <c r="I272" s="47">
        <v>8</v>
      </c>
      <c r="J272" s="47" t="s">
        <v>15</v>
      </c>
      <c r="K272" s="47" t="s">
        <v>41</v>
      </c>
      <c r="L272" s="48">
        <v>8</v>
      </c>
      <c r="M272" s="48"/>
      <c r="N272" s="47"/>
      <c r="O272" s="11" t="s">
        <v>33</v>
      </c>
      <c r="P272" s="11" t="s">
        <v>25</v>
      </c>
      <c r="Q272" s="11" t="s">
        <v>6</v>
      </c>
      <c r="W272" s="45">
        <v>1</v>
      </c>
      <c r="X272" s="45">
        <v>0</v>
      </c>
      <c r="Y272" s="45">
        <v>3</v>
      </c>
      <c r="Z272" s="45"/>
      <c r="AA272" s="184" t="s">
        <v>53</v>
      </c>
      <c r="AB272" s="11" t="s">
        <v>334</v>
      </c>
      <c r="AC272" s="60">
        <f t="shared" si="24"/>
        <v>0.5</v>
      </c>
      <c r="AD272" s="60">
        <f t="shared" si="25"/>
        <v>1.5</v>
      </c>
      <c r="AE272" s="61">
        <f t="shared" si="26"/>
        <v>2</v>
      </c>
      <c r="AF272" s="61">
        <f>INDEX($BB$26:BG$44,MATCH(AE272,$BA$26:$BA$44,-1),MATCH(D272,$BB$25:$BG$25))</f>
        <v>0</v>
      </c>
      <c r="AG272" s="93">
        <f t="shared" si="27"/>
        <v>2</v>
      </c>
      <c r="AH272" s="61">
        <v>1</v>
      </c>
      <c r="AI272" s="61">
        <v>1</v>
      </c>
      <c r="AJ272" s="61">
        <v>1</v>
      </c>
      <c r="AK272" s="61">
        <v>0.8</v>
      </c>
      <c r="AL272" s="61">
        <v>1</v>
      </c>
      <c r="AM272" s="61">
        <v>0.8</v>
      </c>
      <c r="AN272" s="61">
        <f t="shared" si="28"/>
        <v>1465.6000000000001</v>
      </c>
      <c r="AO272" s="62">
        <f t="shared" si="29"/>
        <v>1465600.0000000002</v>
      </c>
      <c r="AP272" s="62">
        <f t="shared" si="30"/>
        <v>0</v>
      </c>
      <c r="AQ272" s="62">
        <f t="shared" si="31"/>
        <v>0</v>
      </c>
      <c r="AR272" s="69"/>
      <c r="AS272" s="99"/>
      <c r="AT272" s="99"/>
      <c r="AU272" s="99"/>
      <c r="AV272" s="99"/>
    </row>
    <row r="273" spans="1:48" ht="15" customHeight="1">
      <c r="A273" s="58" t="s">
        <v>267</v>
      </c>
      <c r="B273" s="58">
        <v>2018</v>
      </c>
      <c r="C273" s="58"/>
      <c r="D273" s="63" t="s">
        <v>14</v>
      </c>
      <c r="E273" s="64">
        <v>5</v>
      </c>
      <c r="F273" s="64">
        <v>8</v>
      </c>
      <c r="G273" s="64">
        <v>4</v>
      </c>
      <c r="H273" s="64">
        <v>3</v>
      </c>
      <c r="I273" s="64">
        <v>1</v>
      </c>
      <c r="J273" s="64">
        <v>1</v>
      </c>
      <c r="K273" s="64" t="s">
        <v>41</v>
      </c>
      <c r="L273" s="65">
        <v>4</v>
      </c>
      <c r="M273" s="65"/>
      <c r="N273" s="64"/>
      <c r="O273" s="58" t="s">
        <v>33</v>
      </c>
      <c r="P273" s="58" t="s">
        <v>25</v>
      </c>
      <c r="Q273" s="58"/>
      <c r="R273" s="58"/>
      <c r="S273" s="58"/>
      <c r="T273" s="58"/>
      <c r="U273" s="58"/>
      <c r="V273" s="58"/>
      <c r="W273" s="67">
        <v>1</v>
      </c>
      <c r="X273" s="67">
        <v>2</v>
      </c>
      <c r="Y273" s="67">
        <v>4</v>
      </c>
      <c r="Z273" s="67"/>
      <c r="AA273" s="185" t="s">
        <v>55</v>
      </c>
      <c r="AB273" s="58" t="s">
        <v>342</v>
      </c>
      <c r="AC273" s="60">
        <f t="shared" si="24"/>
        <v>0</v>
      </c>
      <c r="AD273" s="60">
        <f t="shared" si="25"/>
        <v>1.5</v>
      </c>
      <c r="AE273" s="61">
        <f t="shared" si="26"/>
        <v>1.5</v>
      </c>
      <c r="AF273" s="61">
        <f>INDEX($BB$26:BG$44,MATCH(AE273,$BA$26:$BA$44,-1),MATCH(D273,$BB$25:$BG$25))</f>
        <v>0.5</v>
      </c>
      <c r="AG273" s="93">
        <f t="shared" si="27"/>
        <v>2</v>
      </c>
      <c r="AH273" s="61">
        <v>1</v>
      </c>
      <c r="AI273" s="61">
        <v>1</v>
      </c>
      <c r="AJ273" s="61">
        <v>1</v>
      </c>
      <c r="AK273" s="61">
        <v>1</v>
      </c>
      <c r="AL273" s="61">
        <v>1</v>
      </c>
      <c r="AM273" s="61">
        <v>0.8</v>
      </c>
      <c r="AN273" s="68">
        <f t="shared" si="28"/>
        <v>280</v>
      </c>
      <c r="AO273" s="69">
        <f t="shared" si="29"/>
        <v>280000</v>
      </c>
      <c r="AP273" s="69">
        <f t="shared" si="30"/>
        <v>0</v>
      </c>
      <c r="AQ273" s="69">
        <f t="shared" si="31"/>
        <v>0</v>
      </c>
      <c r="AR273" s="62"/>
      <c r="AS273" s="99"/>
      <c r="AT273" s="99"/>
      <c r="AU273" s="99"/>
      <c r="AV273" s="99"/>
    </row>
    <row r="274" spans="1:48" ht="15" customHeight="1">
      <c r="A274" s="78" t="s">
        <v>260</v>
      </c>
      <c r="B274" s="78">
        <v>1919</v>
      </c>
      <c r="C274" s="78"/>
      <c r="D274" s="79" t="s">
        <v>14</v>
      </c>
      <c r="E274" s="80" t="s">
        <v>15</v>
      </c>
      <c r="F274" s="80">
        <v>5</v>
      </c>
      <c r="G274" s="80" t="s">
        <v>15</v>
      </c>
      <c r="H274" s="80">
        <v>4</v>
      </c>
      <c r="I274" s="80">
        <v>5</v>
      </c>
      <c r="J274" s="80">
        <v>7</v>
      </c>
      <c r="K274" s="80" t="s">
        <v>41</v>
      </c>
      <c r="L274" s="81" t="s">
        <v>18</v>
      </c>
      <c r="M274" s="81"/>
      <c r="N274" s="80" t="s">
        <v>19</v>
      </c>
      <c r="O274" s="78" t="s">
        <v>25</v>
      </c>
      <c r="P274" s="78" t="s">
        <v>30</v>
      </c>
      <c r="Q274" s="78"/>
      <c r="R274" s="78"/>
      <c r="S274" s="83"/>
      <c r="T274" s="83"/>
      <c r="U274" s="78"/>
      <c r="V274" s="78"/>
      <c r="W274" s="56">
        <v>1</v>
      </c>
      <c r="X274" s="56">
        <v>1</v>
      </c>
      <c r="Y274" s="56">
        <v>3</v>
      </c>
      <c r="Z274" s="56"/>
      <c r="AA274" s="186" t="s">
        <v>55</v>
      </c>
      <c r="AB274" s="78" t="s">
        <v>342</v>
      </c>
      <c r="AC274" s="60">
        <f t="shared" si="24"/>
        <v>1</v>
      </c>
      <c r="AD274" s="60">
        <f t="shared" si="25"/>
        <v>2</v>
      </c>
      <c r="AE274" s="61">
        <f t="shared" si="26"/>
        <v>3</v>
      </c>
      <c r="AF274" s="61">
        <f>INDEX($BB$26:BG$44,MATCH(AE274,$BA$26:$BA$44,-1),MATCH(D274,$BB$25:$BG$25))</f>
        <v>0</v>
      </c>
      <c r="AG274" s="93">
        <f t="shared" si="27"/>
        <v>3</v>
      </c>
      <c r="AH274" s="61">
        <v>1</v>
      </c>
      <c r="AI274" s="61">
        <v>1</v>
      </c>
      <c r="AJ274" s="61">
        <v>1</v>
      </c>
      <c r="AK274" s="61">
        <v>1</v>
      </c>
      <c r="AL274" s="61">
        <v>1</v>
      </c>
      <c r="AM274" s="61">
        <v>0.8</v>
      </c>
      <c r="AN274" s="84">
        <f t="shared" si="28"/>
        <v>7500</v>
      </c>
      <c r="AO274" s="85">
        <f t="shared" si="29"/>
        <v>75000000</v>
      </c>
      <c r="AP274" s="85">
        <f t="shared" si="30"/>
        <v>0</v>
      </c>
      <c r="AQ274" s="85">
        <f t="shared" si="31"/>
        <v>0</v>
      </c>
      <c r="AR274" s="62"/>
      <c r="AS274" s="99"/>
      <c r="AT274" s="99"/>
      <c r="AU274" s="99"/>
      <c r="AV274" s="99"/>
    </row>
    <row r="275" spans="1:48" ht="15" customHeight="1">
      <c r="A275" s="11" t="s">
        <v>280</v>
      </c>
      <c r="B275" s="11">
        <v>2336</v>
      </c>
      <c r="D275" s="49" t="s">
        <v>16</v>
      </c>
      <c r="E275" s="47">
        <v>8</v>
      </c>
      <c r="F275" s="47">
        <v>3</v>
      </c>
      <c r="G275" s="47">
        <v>8</v>
      </c>
      <c r="H275" s="47">
        <v>3</v>
      </c>
      <c r="I275" s="47">
        <v>8</v>
      </c>
      <c r="J275" s="47">
        <v>6</v>
      </c>
      <c r="K275" s="47" t="s">
        <v>41</v>
      </c>
      <c r="L275" s="48">
        <v>9</v>
      </c>
      <c r="M275" s="48"/>
      <c r="N275" s="47" t="s">
        <v>23</v>
      </c>
      <c r="O275" s="11" t="s">
        <v>33</v>
      </c>
      <c r="P275" s="11" t="s">
        <v>25</v>
      </c>
      <c r="S275" s="59"/>
      <c r="T275" s="59"/>
      <c r="W275" s="45">
        <v>8</v>
      </c>
      <c r="X275" s="45">
        <v>0</v>
      </c>
      <c r="Y275" s="45">
        <v>3</v>
      </c>
      <c r="Z275" s="45"/>
      <c r="AA275" s="184" t="s">
        <v>243</v>
      </c>
      <c r="AB275" s="11" t="s">
        <v>350</v>
      </c>
      <c r="AC275" s="60">
        <f t="shared" si="24"/>
        <v>1</v>
      </c>
      <c r="AD275" s="60">
        <f t="shared" si="25"/>
        <v>1.5</v>
      </c>
      <c r="AE275" s="61">
        <f t="shared" si="26"/>
        <v>2.5</v>
      </c>
      <c r="AF275" s="61">
        <f>INDEX($BB$26:BG$44,MATCH(AE275,$BA$26:$BA$44,-1),MATCH(D275,$BB$25:$BG$25))</f>
        <v>0</v>
      </c>
      <c r="AG275" s="93">
        <f t="shared" si="27"/>
        <v>2.5</v>
      </c>
      <c r="AH275" s="61">
        <v>1</v>
      </c>
      <c r="AI275" s="61">
        <v>1</v>
      </c>
      <c r="AJ275" s="61">
        <v>1</v>
      </c>
      <c r="AK275" s="61">
        <v>1</v>
      </c>
      <c r="AL275" s="61">
        <v>1</v>
      </c>
      <c r="AM275" s="61">
        <v>0.8</v>
      </c>
      <c r="AN275" s="61">
        <f t="shared" si="28"/>
        <v>2928</v>
      </c>
      <c r="AO275" s="62">
        <f t="shared" si="29"/>
        <v>23424000</v>
      </c>
      <c r="AP275" s="62">
        <f t="shared" si="30"/>
        <v>0</v>
      </c>
      <c r="AQ275" s="62">
        <f t="shared" si="31"/>
        <v>0</v>
      </c>
      <c r="AR275" s="62"/>
      <c r="AS275" s="99"/>
      <c r="AT275" s="99"/>
      <c r="AU275" s="99"/>
      <c r="AV275" s="99"/>
    </row>
    <row r="276" spans="1:48" ht="15" customHeight="1">
      <c r="A276" s="11" t="s">
        <v>118</v>
      </c>
      <c r="B276" s="11">
        <v>1803</v>
      </c>
      <c r="D276" s="49" t="s">
        <v>17</v>
      </c>
      <c r="E276" s="47" t="s">
        <v>15</v>
      </c>
      <c r="F276" s="47" t="s">
        <v>15</v>
      </c>
      <c r="G276" s="47" t="s">
        <v>15</v>
      </c>
      <c r="H276" s="47">
        <v>2</v>
      </c>
      <c r="I276" s="47">
        <v>2</v>
      </c>
      <c r="J276" s="47">
        <v>5</v>
      </c>
      <c r="K276" s="47" t="s">
        <v>41</v>
      </c>
      <c r="L276" s="48" t="s">
        <v>18</v>
      </c>
      <c r="M276" s="48"/>
      <c r="N276" s="47"/>
      <c r="O276" s="11" t="s">
        <v>21</v>
      </c>
      <c r="P276" s="11" t="s">
        <v>33</v>
      </c>
      <c r="Q276" s="11" t="s">
        <v>25</v>
      </c>
      <c r="R276" s="11" t="s">
        <v>30</v>
      </c>
      <c r="W276" s="45">
        <v>1</v>
      </c>
      <c r="X276" s="45">
        <v>0</v>
      </c>
      <c r="Y276" s="45">
        <v>4</v>
      </c>
      <c r="Z276" s="45"/>
      <c r="AA276" s="184" t="s">
        <v>53</v>
      </c>
      <c r="AB276" s="11" t="s">
        <v>334</v>
      </c>
      <c r="AC276" s="60">
        <f t="shared" ref="AC276:AC310" si="32">VLOOKUP(L276,$AT$23:$AV$40,3)</f>
        <v>1</v>
      </c>
      <c r="AD276" s="60">
        <f t="shared" ref="AD276:AD310" si="33">VLOOKUP(H276,$AX$23:$AY$36,2)</f>
        <v>1</v>
      </c>
      <c r="AE276" s="61">
        <f t="shared" ref="AE276:AE310" si="34">AC276+AD276</f>
        <v>2</v>
      </c>
      <c r="AF276" s="61">
        <f>INDEX($BB$26:BG$44,MATCH(AE276,$BA$26:$BA$44,-1),MATCH(D276,$BB$25:$BG$25))</f>
        <v>0</v>
      </c>
      <c r="AG276" s="93">
        <f t="shared" ref="AG276:AG310" si="35">AE276+AF276</f>
        <v>2</v>
      </c>
      <c r="AH276" s="61">
        <v>1</v>
      </c>
      <c r="AI276" s="61">
        <v>1</v>
      </c>
      <c r="AJ276" s="61">
        <v>1</v>
      </c>
      <c r="AK276" s="61">
        <v>1</v>
      </c>
      <c r="AL276" s="61">
        <v>0.8</v>
      </c>
      <c r="AM276" s="61">
        <v>0.8</v>
      </c>
      <c r="AN276" s="61">
        <f t="shared" ref="AN276:AN310" si="36">(VLOOKUP(L276,$AT$23:$AW$40,4))*AH276*AI276*AJ276*AK276*AL276*AM276</f>
        <v>6000</v>
      </c>
      <c r="AO276" s="62">
        <f t="shared" ref="AO276:AO310" si="37">AN276*((10^H276)*W276)</f>
        <v>600000</v>
      </c>
      <c r="AP276" s="62">
        <f t="shared" ref="AP276:AP310" si="38">INDEX($BL$23:$BV$36,MATCH(L276,$BK$23:$BK$36),MATCH(H276,$BL$22:$BV$22))</f>
        <v>0</v>
      </c>
      <c r="AQ276" s="62">
        <f t="shared" ref="AQ276:AQ310" si="39">AP276*W276</f>
        <v>0</v>
      </c>
      <c r="AS276" s="99"/>
      <c r="AT276" s="99"/>
      <c r="AU276" s="99"/>
      <c r="AV276" s="99"/>
    </row>
    <row r="277" spans="1:48" ht="15" customHeight="1">
      <c r="A277" s="11" t="s">
        <v>126</v>
      </c>
      <c r="B277" s="11">
        <v>2004</v>
      </c>
      <c r="D277" s="49" t="s">
        <v>17</v>
      </c>
      <c r="E277" s="47">
        <v>3</v>
      </c>
      <c r="F277" s="47">
        <v>7</v>
      </c>
      <c r="G277" s="47">
        <v>1</v>
      </c>
      <c r="H277" s="47">
        <v>3</v>
      </c>
      <c r="I277" s="47">
        <v>2</v>
      </c>
      <c r="J277" s="47">
        <v>4</v>
      </c>
      <c r="K277" s="47" t="s">
        <v>41</v>
      </c>
      <c r="L277" s="48">
        <v>8</v>
      </c>
      <c r="M277" s="48"/>
      <c r="N277" s="47"/>
      <c r="O277" s="11" t="s">
        <v>33</v>
      </c>
      <c r="P277" s="11" t="s">
        <v>25</v>
      </c>
      <c r="W277" s="45">
        <v>3</v>
      </c>
      <c r="X277" s="45">
        <v>2</v>
      </c>
      <c r="Y277" s="45">
        <v>4</v>
      </c>
      <c r="Z277" s="45"/>
      <c r="AA277" s="184" t="s">
        <v>53</v>
      </c>
      <c r="AB277" s="11" t="s">
        <v>334</v>
      </c>
      <c r="AC277" s="60">
        <f t="shared" si="32"/>
        <v>0.5</v>
      </c>
      <c r="AD277" s="60">
        <f t="shared" si="33"/>
        <v>1.5</v>
      </c>
      <c r="AE277" s="61">
        <f t="shared" si="34"/>
        <v>2</v>
      </c>
      <c r="AF277" s="61">
        <f>INDEX($BB$26:BG$44,MATCH(AE277,$BA$26:$BA$44,-1),MATCH(D277,$BB$25:$BG$25))</f>
        <v>0</v>
      </c>
      <c r="AG277" s="93">
        <f t="shared" si="35"/>
        <v>2</v>
      </c>
      <c r="AH277" s="61">
        <v>1</v>
      </c>
      <c r="AI277" s="61">
        <v>1</v>
      </c>
      <c r="AJ277" s="61">
        <v>1</v>
      </c>
      <c r="AK277" s="61">
        <v>1</v>
      </c>
      <c r="AL277" s="61">
        <v>1</v>
      </c>
      <c r="AM277" s="61">
        <v>0.8</v>
      </c>
      <c r="AN277" s="61">
        <f t="shared" si="36"/>
        <v>1832</v>
      </c>
      <c r="AO277" s="62">
        <f t="shared" si="37"/>
        <v>5496000</v>
      </c>
      <c r="AP277" s="62">
        <f t="shared" si="38"/>
        <v>0</v>
      </c>
      <c r="AQ277" s="62">
        <f t="shared" si="39"/>
        <v>0</v>
      </c>
      <c r="AR277" s="62"/>
      <c r="AS277" s="99"/>
      <c r="AT277" s="99"/>
      <c r="AU277" s="99"/>
      <c r="AV277" s="99"/>
    </row>
    <row r="278" spans="1:48" ht="15" customHeight="1">
      <c r="A278" s="58" t="s">
        <v>232</v>
      </c>
      <c r="B278" s="58">
        <v>1331</v>
      </c>
      <c r="C278" s="58"/>
      <c r="D278" s="63" t="s">
        <v>22</v>
      </c>
      <c r="E278" s="64">
        <v>5</v>
      </c>
      <c r="F278" s="64">
        <v>8</v>
      </c>
      <c r="G278" s="64">
        <v>3</v>
      </c>
      <c r="H278" s="64">
        <v>1</v>
      </c>
      <c r="I278" s="64">
        <v>1</v>
      </c>
      <c r="J278" s="64">
        <v>3</v>
      </c>
      <c r="K278" s="64" t="s">
        <v>41</v>
      </c>
      <c r="L278" s="65">
        <v>2</v>
      </c>
      <c r="M278" s="65"/>
      <c r="N278" s="64"/>
      <c r="O278" s="58" t="s">
        <v>33</v>
      </c>
      <c r="P278" s="58" t="s">
        <v>25</v>
      </c>
      <c r="Q278" s="58"/>
      <c r="R278" s="58"/>
      <c r="S278" s="58"/>
      <c r="T278" s="58"/>
      <c r="U278" s="58"/>
      <c r="V278" s="58"/>
      <c r="W278" s="67">
        <v>3</v>
      </c>
      <c r="X278" s="67">
        <v>0</v>
      </c>
      <c r="Y278" s="67">
        <v>3</v>
      </c>
      <c r="Z278" s="67"/>
      <c r="AA278" s="185" t="s">
        <v>207</v>
      </c>
      <c r="AB278" s="58" t="s">
        <v>349</v>
      </c>
      <c r="AC278" s="60">
        <f t="shared" si="32"/>
        <v>-0.5</v>
      </c>
      <c r="AD278" s="60">
        <f t="shared" si="33"/>
        <v>0.5</v>
      </c>
      <c r="AE278" s="61">
        <f t="shared" si="34"/>
        <v>0</v>
      </c>
      <c r="AF278" s="61">
        <f>INDEX($BB$26:BG$44,MATCH(AE278,$BA$26:$BA$44,-1),MATCH(D278,$BB$25:$BG$25))</f>
        <v>0</v>
      </c>
      <c r="AG278" s="93">
        <f t="shared" si="35"/>
        <v>0</v>
      </c>
      <c r="AH278" s="61">
        <v>1</v>
      </c>
      <c r="AI278" s="61">
        <v>1</v>
      </c>
      <c r="AJ278" s="61">
        <v>1</v>
      </c>
      <c r="AK278" s="61">
        <v>1</v>
      </c>
      <c r="AL278" s="61">
        <v>1</v>
      </c>
      <c r="AM278" s="61">
        <v>0.8</v>
      </c>
      <c r="AN278" s="68">
        <f t="shared" si="36"/>
        <v>108</v>
      </c>
      <c r="AO278" s="69">
        <f t="shared" si="37"/>
        <v>3240</v>
      </c>
      <c r="AP278" s="69">
        <f t="shared" si="38"/>
        <v>0</v>
      </c>
      <c r="AQ278" s="69">
        <f t="shared" si="39"/>
        <v>0</v>
      </c>
      <c r="AR278" s="62"/>
      <c r="AS278" s="99"/>
      <c r="AT278" s="99"/>
      <c r="AU278" s="99"/>
      <c r="AV278" s="99"/>
    </row>
    <row r="279" spans="1:48" ht="15" customHeight="1">
      <c r="A279" s="78" t="s">
        <v>286</v>
      </c>
      <c r="B279" s="78">
        <v>2524</v>
      </c>
      <c r="C279" s="78"/>
      <c r="D279" s="79" t="s">
        <v>14</v>
      </c>
      <c r="E279" s="80">
        <v>4</v>
      </c>
      <c r="F279" s="80">
        <v>6</v>
      </c>
      <c r="G279" s="80">
        <v>1</v>
      </c>
      <c r="H279" s="80">
        <v>4</v>
      </c>
      <c r="I279" s="80">
        <v>7</v>
      </c>
      <c r="J279" s="80">
        <v>8</v>
      </c>
      <c r="K279" s="80" t="s">
        <v>41</v>
      </c>
      <c r="L279" s="81">
        <v>9</v>
      </c>
      <c r="M279" s="81"/>
      <c r="N279" s="80"/>
      <c r="O279" s="78" t="s">
        <v>25</v>
      </c>
      <c r="P279" s="78"/>
      <c r="Q279" s="78"/>
      <c r="R279" s="78"/>
      <c r="S279" s="83"/>
      <c r="T279" s="83"/>
      <c r="U279" s="78"/>
      <c r="V279" s="78"/>
      <c r="W279" s="56">
        <v>5</v>
      </c>
      <c r="X279" s="56">
        <v>0</v>
      </c>
      <c r="Y279" s="56">
        <v>4</v>
      </c>
      <c r="Z279" s="56"/>
      <c r="AA279" s="186" t="s">
        <v>27</v>
      </c>
      <c r="AB279" s="78" t="s">
        <v>347</v>
      </c>
      <c r="AC279" s="60">
        <f t="shared" si="32"/>
        <v>1</v>
      </c>
      <c r="AD279" s="60">
        <f t="shared" si="33"/>
        <v>2</v>
      </c>
      <c r="AE279" s="61">
        <f t="shared" si="34"/>
        <v>3</v>
      </c>
      <c r="AF279" s="61">
        <f>INDEX($BB$26:BG$44,MATCH(AE279,$BA$26:$BA$44,-1),MATCH(D279,$BB$25:$BG$25))</f>
        <v>0</v>
      </c>
      <c r="AG279" s="93">
        <f t="shared" si="35"/>
        <v>3</v>
      </c>
      <c r="AH279" s="61">
        <v>1</v>
      </c>
      <c r="AI279" s="61">
        <v>1</v>
      </c>
      <c r="AJ279" s="61">
        <v>1</v>
      </c>
      <c r="AK279" s="61">
        <v>1</v>
      </c>
      <c r="AL279" s="61">
        <v>1</v>
      </c>
      <c r="AM279" s="61">
        <v>0.8</v>
      </c>
      <c r="AN279" s="84">
        <f t="shared" si="36"/>
        <v>2928</v>
      </c>
      <c r="AO279" s="85">
        <f t="shared" si="37"/>
        <v>146400000</v>
      </c>
      <c r="AP279" s="85">
        <f t="shared" si="38"/>
        <v>0</v>
      </c>
      <c r="AQ279" s="85">
        <f t="shared" si="39"/>
        <v>0</v>
      </c>
      <c r="AR279" s="62"/>
      <c r="AS279" s="99"/>
      <c r="AT279" s="99"/>
      <c r="AU279" s="99"/>
      <c r="AV279" s="99"/>
    </row>
    <row r="280" spans="1:48" ht="15" customHeight="1">
      <c r="A280" s="58" t="s">
        <v>51</v>
      </c>
      <c r="B280" s="58">
        <v>439</v>
      </c>
      <c r="C280" s="58"/>
      <c r="D280" s="63" t="s">
        <v>22</v>
      </c>
      <c r="E280" s="64">
        <v>8</v>
      </c>
      <c r="F280" s="64">
        <v>8</v>
      </c>
      <c r="G280" s="64" t="s">
        <v>15</v>
      </c>
      <c r="H280" s="64">
        <v>0</v>
      </c>
      <c r="I280" s="64">
        <v>0</v>
      </c>
      <c r="J280" s="64">
        <v>0</v>
      </c>
      <c r="K280" s="64" t="s">
        <v>41</v>
      </c>
      <c r="L280" s="65">
        <v>0</v>
      </c>
      <c r="M280" s="65"/>
      <c r="N280" s="64"/>
      <c r="O280" s="58" t="s">
        <v>10</v>
      </c>
      <c r="P280" s="58" t="s">
        <v>33</v>
      </c>
      <c r="Q280" s="58" t="s">
        <v>25</v>
      </c>
      <c r="R280" s="58" t="s">
        <v>30</v>
      </c>
      <c r="S280" s="58"/>
      <c r="T280" s="58"/>
      <c r="U280" s="58"/>
      <c r="V280" s="58"/>
      <c r="W280" s="67">
        <v>0</v>
      </c>
      <c r="X280" s="67">
        <v>0</v>
      </c>
      <c r="Y280" s="67">
        <v>3</v>
      </c>
      <c r="Z280" s="67"/>
      <c r="AA280" s="185" t="s">
        <v>10</v>
      </c>
      <c r="AB280" s="58" t="s">
        <v>348</v>
      </c>
      <c r="AC280" s="60">
        <f t="shared" si="32"/>
        <v>-0.5</v>
      </c>
      <c r="AD280" s="60">
        <f t="shared" si="33"/>
        <v>0</v>
      </c>
      <c r="AE280" s="61">
        <f t="shared" si="34"/>
        <v>-0.5</v>
      </c>
      <c r="AF280" s="61">
        <f>INDEX($BB$26:BG$44,MATCH(AE280,$BA$26:$BA$44,-1),MATCH(D280,$BB$25:$BG$25))</f>
        <v>0</v>
      </c>
      <c r="AG280" s="93">
        <f t="shared" si="35"/>
        <v>-0.5</v>
      </c>
      <c r="AH280" s="61">
        <v>1</v>
      </c>
      <c r="AI280" s="61">
        <v>1</v>
      </c>
      <c r="AJ280" s="61">
        <v>1</v>
      </c>
      <c r="AK280" s="61">
        <v>1</v>
      </c>
      <c r="AL280" s="61">
        <v>1</v>
      </c>
      <c r="AM280" s="61">
        <v>0.8</v>
      </c>
      <c r="AN280" s="68">
        <f t="shared" si="36"/>
        <v>44</v>
      </c>
      <c r="AO280" s="69">
        <f t="shared" si="37"/>
        <v>0</v>
      </c>
      <c r="AP280" s="69">
        <f t="shared" si="38"/>
        <v>0</v>
      </c>
      <c r="AQ280" s="69">
        <f t="shared" si="39"/>
        <v>0</v>
      </c>
      <c r="AR280" s="62"/>
      <c r="AS280" s="99"/>
      <c r="AT280" s="99"/>
      <c r="AU280" s="99"/>
      <c r="AV280" s="99"/>
    </row>
    <row r="281" spans="1:48" ht="15" customHeight="1">
      <c r="A281" s="11" t="s">
        <v>315</v>
      </c>
      <c r="B281" s="11">
        <v>2940</v>
      </c>
      <c r="D281" s="49" t="s">
        <v>22</v>
      </c>
      <c r="E281" s="47">
        <v>6</v>
      </c>
      <c r="F281" s="47">
        <v>4</v>
      </c>
      <c r="G281" s="47">
        <v>2</v>
      </c>
      <c r="H281" s="47">
        <v>0</v>
      </c>
      <c r="I281" s="47">
        <v>0</v>
      </c>
      <c r="J281" s="47">
        <v>0</v>
      </c>
      <c r="K281" s="47" t="s">
        <v>41</v>
      </c>
      <c r="L281" s="48">
        <v>0</v>
      </c>
      <c r="M281" s="48"/>
      <c r="N281" s="47"/>
      <c r="O281" s="11" t="s">
        <v>10</v>
      </c>
      <c r="P281" s="11" t="s">
        <v>33</v>
      </c>
      <c r="Q281" s="11" t="s">
        <v>25</v>
      </c>
      <c r="R281" s="11" t="s">
        <v>6</v>
      </c>
      <c r="W281" s="45">
        <v>0</v>
      </c>
      <c r="X281" s="45">
        <v>0</v>
      </c>
      <c r="Y281" s="45">
        <v>2</v>
      </c>
      <c r="Z281" s="45"/>
      <c r="AA281" s="184" t="s">
        <v>10</v>
      </c>
      <c r="AB281" s="11" t="s">
        <v>351</v>
      </c>
      <c r="AC281" s="60">
        <f t="shared" si="32"/>
        <v>-0.5</v>
      </c>
      <c r="AD281" s="60">
        <f t="shared" si="33"/>
        <v>0</v>
      </c>
      <c r="AE281" s="61">
        <f t="shared" si="34"/>
        <v>-0.5</v>
      </c>
      <c r="AF281" s="61">
        <f>INDEX($BB$26:BG$44,MATCH(AE281,$BA$26:$BA$44,-1),MATCH(D281,$BB$25:$BG$25))</f>
        <v>0</v>
      </c>
      <c r="AG281" s="93">
        <f t="shared" si="35"/>
        <v>-0.5</v>
      </c>
      <c r="AH281" s="61">
        <v>1</v>
      </c>
      <c r="AI281" s="61">
        <v>1</v>
      </c>
      <c r="AJ281" s="61">
        <v>1</v>
      </c>
      <c r="AK281" s="61">
        <v>1</v>
      </c>
      <c r="AL281" s="61">
        <v>1</v>
      </c>
      <c r="AM281" s="61">
        <v>0.8</v>
      </c>
      <c r="AN281" s="61">
        <f t="shared" si="36"/>
        <v>44</v>
      </c>
      <c r="AO281" s="62">
        <f t="shared" si="37"/>
        <v>0</v>
      </c>
      <c r="AP281" s="62">
        <f t="shared" si="38"/>
        <v>0</v>
      </c>
      <c r="AQ281" s="62">
        <f t="shared" si="39"/>
        <v>0</v>
      </c>
      <c r="AR281" s="62"/>
      <c r="AS281" s="99"/>
      <c r="AT281" s="99"/>
      <c r="AU281" s="99"/>
      <c r="AV281" s="99"/>
    </row>
    <row r="282" spans="1:48" ht="15" customHeight="1">
      <c r="A282" s="11" t="s">
        <v>182</v>
      </c>
      <c r="B282" s="11">
        <v>136</v>
      </c>
      <c r="D282" s="49" t="s">
        <v>22</v>
      </c>
      <c r="E282" s="47">
        <v>5</v>
      </c>
      <c r="F282" s="47">
        <v>2</v>
      </c>
      <c r="G282" s="47">
        <v>4</v>
      </c>
      <c r="H282" s="47">
        <v>0</v>
      </c>
      <c r="I282" s="47">
        <v>0</v>
      </c>
      <c r="J282" s="47">
        <v>0</v>
      </c>
      <c r="K282" s="47" t="s">
        <v>41</v>
      </c>
      <c r="L282" s="48">
        <v>0</v>
      </c>
      <c r="M282" s="48"/>
      <c r="N282" s="47"/>
      <c r="O282" s="11" t="s">
        <v>10</v>
      </c>
      <c r="P282" s="11" t="s">
        <v>33</v>
      </c>
      <c r="Q282" s="11" t="s">
        <v>25</v>
      </c>
      <c r="W282" s="45">
        <v>0</v>
      </c>
      <c r="X282" s="45">
        <v>0</v>
      </c>
      <c r="Y282" s="45">
        <v>4</v>
      </c>
      <c r="Z282" s="45"/>
      <c r="AA282" s="184" t="s">
        <v>10</v>
      </c>
      <c r="AB282" s="11" t="s">
        <v>348</v>
      </c>
      <c r="AC282" s="60">
        <f t="shared" si="32"/>
        <v>-0.5</v>
      </c>
      <c r="AD282" s="60">
        <f t="shared" si="33"/>
        <v>0</v>
      </c>
      <c r="AE282" s="61">
        <f t="shared" si="34"/>
        <v>-0.5</v>
      </c>
      <c r="AF282" s="61">
        <f>INDEX($BB$26:BG$44,MATCH(AE282,$BA$26:$BA$44,-1),MATCH(D282,$BB$25:$BG$25))</f>
        <v>0</v>
      </c>
      <c r="AG282" s="93">
        <f t="shared" si="35"/>
        <v>-0.5</v>
      </c>
      <c r="AH282" s="61">
        <v>1</v>
      </c>
      <c r="AI282" s="61">
        <v>1</v>
      </c>
      <c r="AJ282" s="61">
        <v>1</v>
      </c>
      <c r="AK282" s="61">
        <v>1</v>
      </c>
      <c r="AL282" s="61">
        <v>1</v>
      </c>
      <c r="AM282" s="61">
        <v>0.8</v>
      </c>
      <c r="AN282" s="61">
        <f t="shared" si="36"/>
        <v>44</v>
      </c>
      <c r="AO282" s="62">
        <f t="shared" si="37"/>
        <v>0</v>
      </c>
      <c r="AP282" s="62">
        <f t="shared" si="38"/>
        <v>0</v>
      </c>
      <c r="AQ282" s="62">
        <f t="shared" si="39"/>
        <v>0</v>
      </c>
      <c r="AR282" s="62"/>
      <c r="AS282" s="99"/>
      <c r="AT282" s="99"/>
      <c r="AU282" s="99"/>
      <c r="AV282" s="99"/>
    </row>
    <row r="283" spans="1:48" ht="15" customHeight="1">
      <c r="A283" s="11" t="s">
        <v>253</v>
      </c>
      <c r="B283" s="11">
        <v>1733</v>
      </c>
      <c r="D283" s="49" t="s">
        <v>18</v>
      </c>
      <c r="E283" s="47">
        <v>5</v>
      </c>
      <c r="F283" s="47">
        <v>3</v>
      </c>
      <c r="G283" s="47">
        <v>4</v>
      </c>
      <c r="H283" s="47">
        <v>3</v>
      </c>
      <c r="I283" s="47">
        <v>3</v>
      </c>
      <c r="J283" s="47">
        <v>3</v>
      </c>
      <c r="K283" s="47" t="s">
        <v>41</v>
      </c>
      <c r="L283" s="48" t="s">
        <v>15</v>
      </c>
      <c r="M283" s="48"/>
      <c r="N283" s="47" t="s">
        <v>23</v>
      </c>
      <c r="O283" s="11" t="s">
        <v>33</v>
      </c>
      <c r="P283" s="11" t="s">
        <v>25</v>
      </c>
      <c r="W283" s="45">
        <v>6</v>
      </c>
      <c r="X283" s="45">
        <v>1</v>
      </c>
      <c r="Y283" s="45">
        <v>0</v>
      </c>
      <c r="Z283" s="45"/>
      <c r="AA283" s="184" t="s">
        <v>207</v>
      </c>
      <c r="AB283" s="11" t="s">
        <v>350</v>
      </c>
      <c r="AC283" s="60">
        <f t="shared" si="32"/>
        <v>1</v>
      </c>
      <c r="AD283" s="60">
        <f t="shared" si="33"/>
        <v>1.5</v>
      </c>
      <c r="AE283" s="61">
        <f t="shared" si="34"/>
        <v>2.5</v>
      </c>
      <c r="AF283" s="61">
        <f>INDEX($BB$26:BG$44,MATCH(AE283,$BA$26:$BA$44,-1),MATCH(D283,$BB$25:$BG$25))</f>
        <v>0.5</v>
      </c>
      <c r="AG283" s="93">
        <f t="shared" si="35"/>
        <v>3</v>
      </c>
      <c r="AH283" s="61">
        <v>1</v>
      </c>
      <c r="AI283" s="61">
        <v>1</v>
      </c>
      <c r="AJ283" s="61">
        <v>1</v>
      </c>
      <c r="AK283" s="61">
        <v>1</v>
      </c>
      <c r="AL283" s="61">
        <v>1</v>
      </c>
      <c r="AM283" s="61">
        <v>0.8</v>
      </c>
      <c r="AN283" s="61">
        <f t="shared" si="36"/>
        <v>4688</v>
      </c>
      <c r="AO283" s="62">
        <f t="shared" si="37"/>
        <v>28128000</v>
      </c>
      <c r="AP283" s="62">
        <f t="shared" si="38"/>
        <v>0</v>
      </c>
      <c r="AQ283" s="62">
        <f t="shared" si="39"/>
        <v>0</v>
      </c>
      <c r="AR283" s="62"/>
      <c r="AS283" s="99"/>
      <c r="AT283" s="99"/>
      <c r="AU283" s="99"/>
      <c r="AV283" s="99"/>
    </row>
    <row r="284" spans="1:48" ht="15" customHeight="1">
      <c r="A284" s="11" t="s">
        <v>75</v>
      </c>
      <c r="B284" s="11">
        <v>510</v>
      </c>
      <c r="D284" s="49" t="s">
        <v>15</v>
      </c>
      <c r="E284" s="47">
        <v>4</v>
      </c>
      <c r="F284" s="47">
        <v>4</v>
      </c>
      <c r="G284" s="47">
        <v>4</v>
      </c>
      <c r="H284" s="47">
        <v>5</v>
      </c>
      <c r="I284" s="47">
        <v>4</v>
      </c>
      <c r="J284" s="47">
        <v>3</v>
      </c>
      <c r="K284" s="47" t="s">
        <v>41</v>
      </c>
      <c r="L284" s="48" t="s">
        <v>18</v>
      </c>
      <c r="M284" s="48"/>
      <c r="N284" s="47"/>
      <c r="O284" s="11" t="s">
        <v>20</v>
      </c>
      <c r="P284" s="11" t="s">
        <v>25</v>
      </c>
      <c r="S284" s="59"/>
      <c r="T284" s="59"/>
      <c r="W284" s="45">
        <v>5</v>
      </c>
      <c r="X284" s="45">
        <v>1</v>
      </c>
      <c r="Y284" s="45">
        <v>0</v>
      </c>
      <c r="Z284" s="45"/>
      <c r="AA284" s="184" t="s">
        <v>27</v>
      </c>
      <c r="AB284" s="11" t="s">
        <v>332</v>
      </c>
      <c r="AC284" s="60">
        <f t="shared" si="32"/>
        <v>1</v>
      </c>
      <c r="AD284" s="60">
        <f t="shared" si="33"/>
        <v>2.5</v>
      </c>
      <c r="AE284" s="61">
        <f t="shared" si="34"/>
        <v>3.5</v>
      </c>
      <c r="AF284" s="61">
        <f>INDEX($BB$26:BG$44,MATCH(AE284,$BA$26:$BA$44,-1),MATCH(D284,$BB$25:$BG$25))</f>
        <v>0.5</v>
      </c>
      <c r="AG284" s="93">
        <f t="shared" si="35"/>
        <v>4</v>
      </c>
      <c r="AH284" s="61">
        <v>1</v>
      </c>
      <c r="AI284" s="61">
        <v>1</v>
      </c>
      <c r="AJ284" s="61">
        <v>1.2</v>
      </c>
      <c r="AK284" s="61">
        <v>1</v>
      </c>
      <c r="AL284" s="61">
        <v>1</v>
      </c>
      <c r="AM284" s="61">
        <v>0.8</v>
      </c>
      <c r="AN284" s="61">
        <f t="shared" si="36"/>
        <v>9000</v>
      </c>
      <c r="AO284" s="62">
        <f t="shared" si="37"/>
        <v>4500000000</v>
      </c>
      <c r="AP284" s="62">
        <f t="shared" si="38"/>
        <v>0</v>
      </c>
      <c r="AQ284" s="62">
        <f t="shared" si="39"/>
        <v>0</v>
      </c>
      <c r="AR284" s="62"/>
      <c r="AS284" s="100"/>
      <c r="AT284" s="100"/>
      <c r="AU284" s="100"/>
      <c r="AV284" s="100"/>
    </row>
    <row r="285" spans="1:48" ht="15" customHeight="1">
      <c r="A285" s="11" t="s">
        <v>154</v>
      </c>
      <c r="B285" s="11">
        <v>2701</v>
      </c>
      <c r="D285" s="49" t="s">
        <v>22</v>
      </c>
      <c r="E285" s="47">
        <v>3</v>
      </c>
      <c r="F285" s="47">
        <v>2</v>
      </c>
      <c r="G285" s="47">
        <v>2</v>
      </c>
      <c r="H285" s="47">
        <v>0</v>
      </c>
      <c r="I285" s="47">
        <v>0</v>
      </c>
      <c r="J285" s="47">
        <v>0</v>
      </c>
      <c r="K285" s="47" t="s">
        <v>41</v>
      </c>
      <c r="L285" s="48">
        <v>0</v>
      </c>
      <c r="M285" s="48"/>
      <c r="N285" s="47"/>
      <c r="O285" s="11" t="s">
        <v>10</v>
      </c>
      <c r="P285" s="11" t="s">
        <v>33</v>
      </c>
      <c r="Q285" s="11" t="s">
        <v>25</v>
      </c>
      <c r="R285" s="11" t="s">
        <v>6</v>
      </c>
      <c r="W285" s="45">
        <v>0</v>
      </c>
      <c r="X285" s="45">
        <v>2</v>
      </c>
      <c r="Y285" s="45">
        <v>0</v>
      </c>
      <c r="Z285" s="45"/>
      <c r="AA285" s="184" t="s">
        <v>10</v>
      </c>
      <c r="AB285" s="11" t="s">
        <v>335</v>
      </c>
      <c r="AC285" s="60">
        <f t="shared" si="32"/>
        <v>-0.5</v>
      </c>
      <c r="AD285" s="60">
        <f t="shared" si="33"/>
        <v>0</v>
      </c>
      <c r="AE285" s="61">
        <f t="shared" si="34"/>
        <v>-0.5</v>
      </c>
      <c r="AF285" s="61">
        <f>INDEX($BB$26:BG$44,MATCH(AE285,$BA$26:$BA$44,-1),MATCH(D285,$BB$25:$BG$25))</f>
        <v>0</v>
      </c>
      <c r="AG285" s="93">
        <f t="shared" si="35"/>
        <v>-0.5</v>
      </c>
      <c r="AH285" s="61">
        <v>1</v>
      </c>
      <c r="AI285" s="61">
        <v>1</v>
      </c>
      <c r="AJ285" s="61">
        <v>1</v>
      </c>
      <c r="AK285" s="61">
        <v>1</v>
      </c>
      <c r="AL285" s="61">
        <v>1</v>
      </c>
      <c r="AM285" s="61">
        <v>0.8</v>
      </c>
      <c r="AN285" s="61">
        <f t="shared" si="36"/>
        <v>44</v>
      </c>
      <c r="AO285" s="62">
        <f t="shared" si="37"/>
        <v>0</v>
      </c>
      <c r="AP285" s="62">
        <f t="shared" si="38"/>
        <v>0</v>
      </c>
      <c r="AQ285" s="62">
        <f t="shared" si="39"/>
        <v>0</v>
      </c>
      <c r="AR285" s="62"/>
      <c r="AS285" s="99"/>
      <c r="AT285" s="99"/>
      <c r="AU285" s="99"/>
      <c r="AV285" s="99"/>
    </row>
    <row r="286" spans="1:48" ht="15" customHeight="1">
      <c r="A286" s="11" t="s">
        <v>167</v>
      </c>
      <c r="B286" s="11">
        <v>2908</v>
      </c>
      <c r="D286" s="49" t="s">
        <v>22</v>
      </c>
      <c r="E286" s="47">
        <v>5</v>
      </c>
      <c r="F286" s="47">
        <v>1</v>
      </c>
      <c r="G286" s="47">
        <v>2</v>
      </c>
      <c r="H286" s="47">
        <v>2</v>
      </c>
      <c r="I286" s="47">
        <v>0</v>
      </c>
      <c r="J286" s="47">
        <v>2</v>
      </c>
      <c r="K286" s="47" t="s">
        <v>41</v>
      </c>
      <c r="L286" s="48">
        <v>9</v>
      </c>
      <c r="M286" s="48"/>
      <c r="N286" s="47"/>
      <c r="O286" s="11" t="s">
        <v>32</v>
      </c>
      <c r="P286" s="11" t="s">
        <v>33</v>
      </c>
      <c r="Q286" s="11" t="s">
        <v>25</v>
      </c>
      <c r="W286" s="45">
        <v>1</v>
      </c>
      <c r="X286" s="45">
        <v>2</v>
      </c>
      <c r="Y286" s="45">
        <v>2</v>
      </c>
      <c r="Z286" s="45"/>
      <c r="AA286" s="184" t="s">
        <v>53</v>
      </c>
      <c r="AB286" s="11" t="s">
        <v>335</v>
      </c>
      <c r="AC286" s="60">
        <f t="shared" si="32"/>
        <v>1</v>
      </c>
      <c r="AD286" s="60">
        <f t="shared" si="33"/>
        <v>1</v>
      </c>
      <c r="AE286" s="61">
        <f t="shared" si="34"/>
        <v>2</v>
      </c>
      <c r="AF286" s="61">
        <f>INDEX($BB$26:BG$44,MATCH(AE286,$BA$26:$BA$44,-1),MATCH(D286,$BB$25:$BG$25))</f>
        <v>-2.5</v>
      </c>
      <c r="AG286" s="93">
        <f t="shared" si="35"/>
        <v>-0.5</v>
      </c>
      <c r="AH286" s="61">
        <v>1</v>
      </c>
      <c r="AI286" s="61">
        <v>1</v>
      </c>
      <c r="AJ286" s="61">
        <v>1</v>
      </c>
      <c r="AK286" s="61">
        <v>1</v>
      </c>
      <c r="AL286" s="61">
        <v>0.8</v>
      </c>
      <c r="AM286" s="61">
        <v>0.8</v>
      </c>
      <c r="AN286" s="61">
        <f t="shared" si="36"/>
        <v>2342.4</v>
      </c>
      <c r="AO286" s="62">
        <f t="shared" si="37"/>
        <v>234240</v>
      </c>
      <c r="AP286" s="62">
        <f t="shared" si="38"/>
        <v>0</v>
      </c>
      <c r="AQ286" s="62">
        <f t="shared" si="39"/>
        <v>0</v>
      </c>
      <c r="AS286" s="99"/>
      <c r="AT286" s="99"/>
      <c r="AU286" s="99"/>
      <c r="AV286" s="99"/>
    </row>
    <row r="287" spans="1:48" ht="15" customHeight="1">
      <c r="A287" s="11" t="s">
        <v>230</v>
      </c>
      <c r="B287" s="11">
        <v>1238</v>
      </c>
      <c r="D287" s="49" t="s">
        <v>22</v>
      </c>
      <c r="E287" s="47">
        <v>1</v>
      </c>
      <c r="F287" s="47">
        <v>0</v>
      </c>
      <c r="G287" s="47">
        <v>0</v>
      </c>
      <c r="H287" s="47">
        <v>0</v>
      </c>
      <c r="I287" s="47">
        <v>0</v>
      </c>
      <c r="J287" s="47">
        <v>0</v>
      </c>
      <c r="K287" s="47" t="s">
        <v>41</v>
      </c>
      <c r="L287" s="48">
        <v>0</v>
      </c>
      <c r="M287" s="48"/>
      <c r="N287" s="47"/>
      <c r="O287" s="11" t="s">
        <v>10</v>
      </c>
      <c r="P287" s="11" t="s">
        <v>33</v>
      </c>
      <c r="Q287" s="11" t="s">
        <v>25</v>
      </c>
      <c r="R287" s="11" t="s">
        <v>34</v>
      </c>
      <c r="W287" s="45">
        <v>0</v>
      </c>
      <c r="X287" s="45">
        <v>0</v>
      </c>
      <c r="Y287" s="45">
        <v>2</v>
      </c>
      <c r="Z287" s="45"/>
      <c r="AA287" s="184" t="s">
        <v>10</v>
      </c>
      <c r="AB287" s="11" t="s">
        <v>349</v>
      </c>
      <c r="AC287" s="60">
        <f t="shared" si="32"/>
        <v>-0.5</v>
      </c>
      <c r="AD287" s="60">
        <f t="shared" si="33"/>
        <v>0</v>
      </c>
      <c r="AE287" s="61">
        <f t="shared" si="34"/>
        <v>-0.5</v>
      </c>
      <c r="AF287" s="61">
        <f>INDEX($BB$26:BG$44,MATCH(AE287,$BA$26:$BA$44,-1),MATCH(D287,$BB$25:$BG$25))</f>
        <v>0</v>
      </c>
      <c r="AG287" s="93">
        <f t="shared" si="35"/>
        <v>-0.5</v>
      </c>
      <c r="AH287" s="61">
        <v>1</v>
      </c>
      <c r="AI287" s="61">
        <v>1</v>
      </c>
      <c r="AJ287" s="61">
        <v>1</v>
      </c>
      <c r="AK287" s="61">
        <v>1</v>
      </c>
      <c r="AL287" s="61">
        <v>0.8</v>
      </c>
      <c r="AM287" s="61">
        <v>0.8</v>
      </c>
      <c r="AN287" s="61">
        <f t="shared" si="36"/>
        <v>35.200000000000003</v>
      </c>
      <c r="AO287" s="62">
        <f t="shared" si="37"/>
        <v>0</v>
      </c>
      <c r="AP287" s="62">
        <f t="shared" si="38"/>
        <v>0</v>
      </c>
      <c r="AQ287" s="62">
        <f t="shared" si="39"/>
        <v>0</v>
      </c>
      <c r="AR287" s="62"/>
      <c r="AS287" s="99"/>
      <c r="AT287" s="99"/>
      <c r="AU287" s="99"/>
      <c r="AV287" s="99"/>
    </row>
    <row r="288" spans="1:48" ht="15" customHeight="1">
      <c r="A288" s="11" t="s">
        <v>225</v>
      </c>
      <c r="B288" s="11">
        <v>1134</v>
      </c>
      <c r="D288" s="49" t="s">
        <v>18</v>
      </c>
      <c r="E288" s="47" t="s">
        <v>23</v>
      </c>
      <c r="F288" s="47">
        <v>0</v>
      </c>
      <c r="G288" s="47">
        <v>0</v>
      </c>
      <c r="H288" s="47">
        <v>3</v>
      </c>
      <c r="I288" s="47">
        <v>4</v>
      </c>
      <c r="J288" s="47">
        <v>5</v>
      </c>
      <c r="K288" s="47" t="s">
        <v>41</v>
      </c>
      <c r="L288" s="48" t="s">
        <v>15</v>
      </c>
      <c r="M288" s="48"/>
      <c r="N288" s="47" t="s">
        <v>15</v>
      </c>
      <c r="O288" s="11" t="s">
        <v>33</v>
      </c>
      <c r="P288" s="11" t="s">
        <v>25</v>
      </c>
      <c r="Q288" s="11" t="s">
        <v>34</v>
      </c>
      <c r="W288" s="45">
        <v>3</v>
      </c>
      <c r="X288" s="45">
        <v>0</v>
      </c>
      <c r="Y288" s="45">
        <v>5</v>
      </c>
      <c r="Z288" s="45"/>
      <c r="AA288" s="184" t="s">
        <v>207</v>
      </c>
      <c r="AB288" s="11" t="s">
        <v>349</v>
      </c>
      <c r="AC288" s="60">
        <f t="shared" si="32"/>
        <v>1</v>
      </c>
      <c r="AD288" s="60">
        <f t="shared" si="33"/>
        <v>1.5</v>
      </c>
      <c r="AE288" s="61">
        <f t="shared" si="34"/>
        <v>2.5</v>
      </c>
      <c r="AF288" s="61">
        <f>INDEX($BB$26:BG$44,MATCH(AE288,$BA$26:$BA$44,-1),MATCH(D288,$BB$25:$BG$25))</f>
        <v>0.5</v>
      </c>
      <c r="AG288" s="93">
        <f t="shared" si="35"/>
        <v>3</v>
      </c>
      <c r="AH288" s="61">
        <v>1</v>
      </c>
      <c r="AI288" s="61">
        <v>1</v>
      </c>
      <c r="AJ288" s="61">
        <v>1</v>
      </c>
      <c r="AK288" s="61">
        <v>1</v>
      </c>
      <c r="AL288" s="61">
        <v>0.8</v>
      </c>
      <c r="AM288" s="61">
        <v>0.8</v>
      </c>
      <c r="AN288" s="61">
        <f t="shared" si="36"/>
        <v>3750.4</v>
      </c>
      <c r="AO288" s="62">
        <f t="shared" si="37"/>
        <v>11251200</v>
      </c>
      <c r="AP288" s="62">
        <f t="shared" si="38"/>
        <v>0</v>
      </c>
      <c r="AQ288" s="62">
        <f t="shared" si="39"/>
        <v>0</v>
      </c>
      <c r="AR288" s="62"/>
      <c r="AS288" s="99"/>
      <c r="AT288" s="99"/>
      <c r="AU288" s="99"/>
      <c r="AV288" s="99"/>
    </row>
    <row r="289" spans="1:48" ht="15" customHeight="1">
      <c r="A289" s="78" t="s">
        <v>48</v>
      </c>
      <c r="B289" s="78">
        <v>1506</v>
      </c>
      <c r="C289" s="78"/>
      <c r="D289" s="79" t="s">
        <v>16</v>
      </c>
      <c r="E289" s="80">
        <v>4</v>
      </c>
      <c r="F289" s="80">
        <v>5</v>
      </c>
      <c r="G289" s="80">
        <v>2</v>
      </c>
      <c r="H289" s="80">
        <v>1</v>
      </c>
      <c r="I289" s="80">
        <v>2</v>
      </c>
      <c r="J289" s="80">
        <v>4</v>
      </c>
      <c r="K289" s="80" t="s">
        <v>41</v>
      </c>
      <c r="L289" s="81">
        <v>8</v>
      </c>
      <c r="M289" s="81"/>
      <c r="N289" s="80"/>
      <c r="O289" s="78" t="s">
        <v>33</v>
      </c>
      <c r="P289" s="78" t="s">
        <v>25</v>
      </c>
      <c r="Q289" s="78" t="s">
        <v>6</v>
      </c>
      <c r="R289" s="78"/>
      <c r="S289" s="78"/>
      <c r="T289" s="78"/>
      <c r="U289" s="78"/>
      <c r="V289" s="78"/>
      <c r="W289" s="56">
        <v>2</v>
      </c>
      <c r="X289" s="56">
        <v>0</v>
      </c>
      <c r="Y289" s="56">
        <v>3</v>
      </c>
      <c r="Z289" s="56"/>
      <c r="AA289" s="186" t="s">
        <v>53</v>
      </c>
      <c r="AB289" s="78" t="s">
        <v>333</v>
      </c>
      <c r="AC289" s="60">
        <f t="shared" si="32"/>
        <v>0.5</v>
      </c>
      <c r="AD289" s="60">
        <f t="shared" si="33"/>
        <v>0.5</v>
      </c>
      <c r="AE289" s="61">
        <f t="shared" si="34"/>
        <v>1</v>
      </c>
      <c r="AF289" s="61">
        <f>INDEX($BB$26:BG$44,MATCH(AE289,$BA$26:$BA$44,-1),MATCH(D289,$BB$25:$BG$25))</f>
        <v>0.5</v>
      </c>
      <c r="AG289" s="93">
        <f t="shared" si="35"/>
        <v>1.5</v>
      </c>
      <c r="AH289" s="61">
        <v>1</v>
      </c>
      <c r="AI289" s="61">
        <v>1</v>
      </c>
      <c r="AJ289" s="61">
        <v>1</v>
      </c>
      <c r="AK289" s="61">
        <v>0.8</v>
      </c>
      <c r="AL289" s="61">
        <v>1</v>
      </c>
      <c r="AM289" s="61">
        <v>0.8</v>
      </c>
      <c r="AN289" s="84">
        <f t="shared" si="36"/>
        <v>1465.6000000000001</v>
      </c>
      <c r="AO289" s="85">
        <f t="shared" si="37"/>
        <v>29312.000000000004</v>
      </c>
      <c r="AP289" s="85">
        <f t="shared" si="38"/>
        <v>0</v>
      </c>
      <c r="AQ289" s="85">
        <f t="shared" si="39"/>
        <v>0</v>
      </c>
      <c r="AR289" s="62"/>
      <c r="AS289" s="99"/>
      <c r="AT289" s="99"/>
      <c r="AU289" s="99"/>
      <c r="AV289" s="99"/>
    </row>
    <row r="290" spans="1:48" ht="15" customHeight="1">
      <c r="A290" s="58" t="s">
        <v>185</v>
      </c>
      <c r="B290" s="58">
        <v>231</v>
      </c>
      <c r="C290" s="58"/>
      <c r="D290" s="63" t="s">
        <v>22</v>
      </c>
      <c r="E290" s="64" t="s">
        <v>15</v>
      </c>
      <c r="F290" s="64" t="s">
        <v>16</v>
      </c>
      <c r="G290" s="64">
        <v>9</v>
      </c>
      <c r="H290" s="64">
        <v>0</v>
      </c>
      <c r="I290" s="64">
        <v>0</v>
      </c>
      <c r="J290" s="64">
        <v>0</v>
      </c>
      <c r="K290" s="64" t="s">
        <v>41</v>
      </c>
      <c r="L290" s="65">
        <v>0</v>
      </c>
      <c r="M290" s="65"/>
      <c r="N290" s="64"/>
      <c r="O290" s="58" t="s">
        <v>10</v>
      </c>
      <c r="P290" s="58" t="s">
        <v>21</v>
      </c>
      <c r="Q290" s="58" t="s">
        <v>33</v>
      </c>
      <c r="R290" s="58" t="s">
        <v>25</v>
      </c>
      <c r="S290" s="58"/>
      <c r="T290" s="58"/>
      <c r="U290" s="58"/>
      <c r="V290" s="58"/>
      <c r="W290" s="67">
        <v>0</v>
      </c>
      <c r="X290" s="67">
        <v>0</v>
      </c>
      <c r="Y290" s="67">
        <v>0</v>
      </c>
      <c r="Z290" s="67"/>
      <c r="AA290" s="185" t="s">
        <v>10</v>
      </c>
      <c r="AB290" s="58" t="s">
        <v>348</v>
      </c>
      <c r="AC290" s="60">
        <f t="shared" si="32"/>
        <v>-0.5</v>
      </c>
      <c r="AD290" s="60">
        <f t="shared" si="33"/>
        <v>0</v>
      </c>
      <c r="AE290" s="61">
        <f t="shared" si="34"/>
        <v>-0.5</v>
      </c>
      <c r="AF290" s="61">
        <f>INDEX($BB$26:BG$44,MATCH(AE290,$BA$26:$BA$44,-1),MATCH(D290,$BB$25:$BG$25))</f>
        <v>0</v>
      </c>
      <c r="AG290" s="93">
        <f t="shared" si="35"/>
        <v>-0.5</v>
      </c>
      <c r="AH290" s="61">
        <v>1</v>
      </c>
      <c r="AI290" s="61">
        <v>1</v>
      </c>
      <c r="AJ290" s="61">
        <v>1</v>
      </c>
      <c r="AK290" s="61">
        <v>1</v>
      </c>
      <c r="AL290" s="61">
        <v>0.8</v>
      </c>
      <c r="AM290" s="61">
        <v>0.8</v>
      </c>
      <c r="AN290" s="68">
        <f t="shared" si="36"/>
        <v>35.200000000000003</v>
      </c>
      <c r="AO290" s="69">
        <f t="shared" si="37"/>
        <v>0</v>
      </c>
      <c r="AP290" s="69">
        <f t="shared" si="38"/>
        <v>0</v>
      </c>
      <c r="AQ290" s="69">
        <f t="shared" si="39"/>
        <v>0</v>
      </c>
      <c r="AR290" s="62"/>
      <c r="AS290" s="99"/>
      <c r="AT290" s="99"/>
      <c r="AU290" s="99"/>
      <c r="AV290" s="99"/>
    </row>
    <row r="291" spans="1:48" ht="15" customHeight="1">
      <c r="A291" s="11" t="s">
        <v>317</v>
      </c>
      <c r="B291" s="11">
        <v>3024</v>
      </c>
      <c r="D291" s="49" t="s">
        <v>17</v>
      </c>
      <c r="E291" s="47">
        <v>6</v>
      </c>
      <c r="F291" s="47">
        <v>7</v>
      </c>
      <c r="G291" s="47">
        <v>8</v>
      </c>
      <c r="H291" s="47">
        <v>1</v>
      </c>
      <c r="I291" s="47">
        <v>0</v>
      </c>
      <c r="J291" s="47">
        <v>0</v>
      </c>
      <c r="K291" s="47" t="s">
        <v>41</v>
      </c>
      <c r="L291" s="48">
        <v>3</v>
      </c>
      <c r="M291" s="48"/>
      <c r="N291" s="47"/>
      <c r="O291" s="11" t="s">
        <v>33</v>
      </c>
      <c r="P291" s="11" t="s">
        <v>25</v>
      </c>
      <c r="W291" s="45">
        <v>2</v>
      </c>
      <c r="X291" s="45">
        <v>0</v>
      </c>
      <c r="Y291" s="45">
        <v>4</v>
      </c>
      <c r="Z291" s="45"/>
      <c r="AA291" s="184" t="s">
        <v>27</v>
      </c>
      <c r="AB291" s="11" t="s">
        <v>347</v>
      </c>
      <c r="AC291" s="60">
        <f t="shared" si="32"/>
        <v>0</v>
      </c>
      <c r="AD291" s="60">
        <f t="shared" si="33"/>
        <v>0.5</v>
      </c>
      <c r="AE291" s="61">
        <f t="shared" si="34"/>
        <v>0.5</v>
      </c>
      <c r="AF291" s="61">
        <f>INDEX($BB$26:BG$44,MATCH(AE291,$BA$26:$BA$44,-1),MATCH(D291,$BB$25:$BG$25))</f>
        <v>0.5</v>
      </c>
      <c r="AG291" s="93">
        <f t="shared" si="35"/>
        <v>1</v>
      </c>
      <c r="AH291" s="61">
        <v>1</v>
      </c>
      <c r="AI291" s="61">
        <v>1</v>
      </c>
      <c r="AJ291" s="61">
        <v>1</v>
      </c>
      <c r="AK291" s="61">
        <v>1</v>
      </c>
      <c r="AL291" s="61">
        <v>1</v>
      </c>
      <c r="AM291" s="61">
        <v>0.8</v>
      </c>
      <c r="AN291" s="61">
        <f t="shared" si="36"/>
        <v>176</v>
      </c>
      <c r="AO291" s="62">
        <f t="shared" si="37"/>
        <v>3520</v>
      </c>
      <c r="AP291" s="62">
        <f t="shared" si="38"/>
        <v>0</v>
      </c>
      <c r="AQ291" s="62">
        <f t="shared" si="39"/>
        <v>0</v>
      </c>
      <c r="AR291" s="85"/>
      <c r="AS291" s="99"/>
      <c r="AT291" s="99"/>
      <c r="AU291" s="99"/>
      <c r="AV291" s="99"/>
    </row>
    <row r="292" spans="1:48" ht="15" customHeight="1">
      <c r="A292" s="11" t="s">
        <v>206</v>
      </c>
      <c r="B292" s="11">
        <v>831</v>
      </c>
      <c r="D292" s="49" t="s">
        <v>17</v>
      </c>
      <c r="E292" s="47">
        <v>2</v>
      </c>
      <c r="F292" s="47">
        <v>1</v>
      </c>
      <c r="G292" s="47">
        <v>0</v>
      </c>
      <c r="H292" s="47">
        <v>2</v>
      </c>
      <c r="I292" s="47">
        <v>1</v>
      </c>
      <c r="J292" s="47">
        <v>2</v>
      </c>
      <c r="K292" s="47" t="s">
        <v>41</v>
      </c>
      <c r="L292" s="48">
        <v>5</v>
      </c>
      <c r="M292" s="48"/>
      <c r="N292" s="47"/>
      <c r="O292" s="11" t="s">
        <v>33</v>
      </c>
      <c r="P292" s="11" t="s">
        <v>25</v>
      </c>
      <c r="W292" s="45">
        <v>1</v>
      </c>
      <c r="X292" s="45">
        <v>2</v>
      </c>
      <c r="Y292" s="45">
        <v>3</v>
      </c>
      <c r="Z292" s="45"/>
      <c r="AA292" s="184" t="s">
        <v>207</v>
      </c>
      <c r="AB292" s="11" t="s">
        <v>348</v>
      </c>
      <c r="AC292" s="60">
        <f t="shared" si="32"/>
        <v>0</v>
      </c>
      <c r="AD292" s="60">
        <f t="shared" si="33"/>
        <v>1</v>
      </c>
      <c r="AE292" s="61">
        <f t="shared" si="34"/>
        <v>1</v>
      </c>
      <c r="AF292" s="61">
        <f>INDEX($BB$26:BG$44,MATCH(AE292,$BA$26:$BA$44,-1),MATCH(D292,$BB$25:$BG$25))</f>
        <v>0</v>
      </c>
      <c r="AG292" s="93">
        <f t="shared" si="35"/>
        <v>1</v>
      </c>
      <c r="AH292" s="61">
        <v>1</v>
      </c>
      <c r="AI292" s="61">
        <v>1</v>
      </c>
      <c r="AJ292" s="61">
        <v>1</v>
      </c>
      <c r="AK292" s="61">
        <v>1</v>
      </c>
      <c r="AL292" s="61">
        <v>0.8</v>
      </c>
      <c r="AM292" s="61">
        <v>0.8</v>
      </c>
      <c r="AN292" s="61">
        <f t="shared" si="36"/>
        <v>358.40000000000003</v>
      </c>
      <c r="AO292" s="62">
        <f t="shared" si="37"/>
        <v>35840</v>
      </c>
      <c r="AP292" s="62">
        <f t="shared" si="38"/>
        <v>0</v>
      </c>
      <c r="AQ292" s="62">
        <f t="shared" si="39"/>
        <v>0</v>
      </c>
      <c r="AR292" s="85"/>
      <c r="AS292" s="99"/>
      <c r="AT292" s="99"/>
      <c r="AU292" s="99"/>
      <c r="AV292" s="99"/>
    </row>
    <row r="293" spans="1:48" ht="15" customHeight="1">
      <c r="A293" s="11" t="s">
        <v>108</v>
      </c>
      <c r="B293" s="11">
        <v>1509</v>
      </c>
      <c r="D293" s="49" t="s">
        <v>22</v>
      </c>
      <c r="E293" s="47">
        <v>2</v>
      </c>
      <c r="F293" s="47">
        <v>7</v>
      </c>
      <c r="G293" s="47">
        <v>1</v>
      </c>
      <c r="H293" s="47">
        <v>3</v>
      </c>
      <c r="I293" s="47">
        <v>3</v>
      </c>
      <c r="J293" s="47">
        <v>0</v>
      </c>
      <c r="K293" s="47" t="s">
        <v>41</v>
      </c>
      <c r="L293" s="48">
        <v>0</v>
      </c>
      <c r="M293" s="48"/>
      <c r="N293" s="47"/>
      <c r="O293" s="11" t="s">
        <v>33</v>
      </c>
      <c r="P293" s="11" t="s">
        <v>25</v>
      </c>
      <c r="W293" s="45">
        <v>6</v>
      </c>
      <c r="X293" s="45">
        <v>0</v>
      </c>
      <c r="Y293" s="45">
        <v>1</v>
      </c>
      <c r="Z293" s="45"/>
      <c r="AA293" s="184" t="s">
        <v>52</v>
      </c>
      <c r="AB293" s="11" t="s">
        <v>333</v>
      </c>
      <c r="AC293" s="60">
        <f t="shared" si="32"/>
        <v>-0.5</v>
      </c>
      <c r="AD293" s="60">
        <f t="shared" si="33"/>
        <v>1.5</v>
      </c>
      <c r="AE293" s="61">
        <f t="shared" si="34"/>
        <v>1</v>
      </c>
      <c r="AF293" s="61">
        <f>INDEX($BB$26:BG$44,MATCH(AE293,$BA$26:$BA$44,-1),MATCH(D293,$BB$25:$BG$25))</f>
        <v>0</v>
      </c>
      <c r="AG293" s="93">
        <f t="shared" si="35"/>
        <v>1</v>
      </c>
      <c r="AH293" s="61">
        <v>1</v>
      </c>
      <c r="AI293" s="61">
        <v>1</v>
      </c>
      <c r="AJ293" s="61">
        <v>1</v>
      </c>
      <c r="AK293" s="61">
        <v>1</v>
      </c>
      <c r="AL293" s="61">
        <v>1</v>
      </c>
      <c r="AM293" s="61">
        <v>0.8</v>
      </c>
      <c r="AN293" s="61">
        <f t="shared" si="36"/>
        <v>44</v>
      </c>
      <c r="AO293" s="62">
        <f t="shared" si="37"/>
        <v>264000</v>
      </c>
      <c r="AP293" s="62">
        <f t="shared" si="38"/>
        <v>0</v>
      </c>
      <c r="AQ293" s="62">
        <f t="shared" si="39"/>
        <v>0</v>
      </c>
      <c r="AR293" s="69"/>
      <c r="AS293" s="99"/>
      <c r="AT293" s="99"/>
      <c r="AU293" s="99"/>
      <c r="AV293" s="99"/>
    </row>
    <row r="294" spans="1:48" ht="15" customHeight="1">
      <c r="A294" s="11" t="s">
        <v>84</v>
      </c>
      <c r="B294" s="11">
        <v>707</v>
      </c>
      <c r="D294" s="49" t="s">
        <v>22</v>
      </c>
      <c r="E294" s="47">
        <v>7</v>
      </c>
      <c r="F294" s="47" t="s">
        <v>18</v>
      </c>
      <c r="G294" s="47">
        <v>3</v>
      </c>
      <c r="H294" s="47">
        <v>1</v>
      </c>
      <c r="I294" s="47">
        <v>1</v>
      </c>
      <c r="J294" s="47" t="s">
        <v>17</v>
      </c>
      <c r="K294" s="47" t="s">
        <v>41</v>
      </c>
      <c r="L294" s="48">
        <v>9</v>
      </c>
      <c r="M294" s="48"/>
      <c r="N294" s="47"/>
      <c r="O294" s="11" t="s">
        <v>21</v>
      </c>
      <c r="P294" s="11" t="s">
        <v>33</v>
      </c>
      <c r="Q294" s="11" t="s">
        <v>25</v>
      </c>
      <c r="W294" s="45">
        <v>8</v>
      </c>
      <c r="X294" s="45">
        <v>1</v>
      </c>
      <c r="Y294" s="45">
        <v>3</v>
      </c>
      <c r="Z294" s="45"/>
      <c r="AA294" s="184" t="s">
        <v>52</v>
      </c>
      <c r="AB294" s="11" t="s">
        <v>332</v>
      </c>
      <c r="AC294" s="60">
        <f t="shared" si="32"/>
        <v>1</v>
      </c>
      <c r="AD294" s="60">
        <f t="shared" si="33"/>
        <v>0.5</v>
      </c>
      <c r="AE294" s="61">
        <f t="shared" si="34"/>
        <v>1.5</v>
      </c>
      <c r="AF294" s="61">
        <f>INDEX($BB$26:BG$44,MATCH(AE294,$BA$26:$BA$44,-1),MATCH(D294,$BB$25:$BG$25))</f>
        <v>0</v>
      </c>
      <c r="AG294" s="93">
        <f t="shared" si="35"/>
        <v>1.5</v>
      </c>
      <c r="AH294" s="61">
        <v>1</v>
      </c>
      <c r="AI294" s="61">
        <v>1</v>
      </c>
      <c r="AJ294" s="61">
        <v>1</v>
      </c>
      <c r="AK294" s="61">
        <v>1</v>
      </c>
      <c r="AL294" s="61">
        <v>0.8</v>
      </c>
      <c r="AM294" s="61">
        <v>0.8</v>
      </c>
      <c r="AN294" s="61">
        <f t="shared" si="36"/>
        <v>2342.4</v>
      </c>
      <c r="AO294" s="62">
        <f t="shared" si="37"/>
        <v>187392</v>
      </c>
      <c r="AP294" s="62">
        <f t="shared" si="38"/>
        <v>0</v>
      </c>
      <c r="AQ294" s="62">
        <f t="shared" si="39"/>
        <v>0</v>
      </c>
      <c r="AR294" s="62"/>
      <c r="AS294" s="100"/>
      <c r="AT294" s="100"/>
      <c r="AU294" s="100"/>
      <c r="AV294" s="100"/>
    </row>
    <row r="295" spans="1:48" ht="15" customHeight="1">
      <c r="A295" s="11" t="s">
        <v>196</v>
      </c>
      <c r="B295" s="11">
        <v>535</v>
      </c>
      <c r="D295" s="49" t="s">
        <v>22</v>
      </c>
      <c r="E295" s="47">
        <v>3</v>
      </c>
      <c r="F295" s="47">
        <v>1</v>
      </c>
      <c r="G295" s="47">
        <v>0</v>
      </c>
      <c r="H295" s="47">
        <v>0</v>
      </c>
      <c r="I295" s="47">
        <v>0</v>
      </c>
      <c r="J295" s="47">
        <v>0</v>
      </c>
      <c r="K295" s="47" t="s">
        <v>41</v>
      </c>
      <c r="L295" s="48">
        <v>0</v>
      </c>
      <c r="M295" s="48"/>
      <c r="N295" s="47"/>
      <c r="O295" s="11" t="s">
        <v>10</v>
      </c>
      <c r="P295" s="11" t="s">
        <v>33</v>
      </c>
      <c r="Q295" s="11" t="s">
        <v>25</v>
      </c>
      <c r="W295" s="45">
        <v>0</v>
      </c>
      <c r="X295" s="45">
        <v>2</v>
      </c>
      <c r="Y295" s="45">
        <v>2</v>
      </c>
      <c r="Z295" s="45"/>
      <c r="AA295" s="184" t="s">
        <v>10</v>
      </c>
      <c r="AB295" s="11" t="s">
        <v>348</v>
      </c>
      <c r="AC295" s="60">
        <f t="shared" si="32"/>
        <v>-0.5</v>
      </c>
      <c r="AD295" s="60">
        <f t="shared" si="33"/>
        <v>0</v>
      </c>
      <c r="AE295" s="61">
        <f t="shared" si="34"/>
        <v>-0.5</v>
      </c>
      <c r="AF295" s="61">
        <f>INDEX($BB$26:BG$44,MATCH(AE295,$BA$26:$BA$44,-1),MATCH(D295,$BB$25:$BG$25))</f>
        <v>0</v>
      </c>
      <c r="AG295" s="93">
        <f t="shared" si="35"/>
        <v>-0.5</v>
      </c>
      <c r="AH295" s="61">
        <v>1</v>
      </c>
      <c r="AI295" s="61">
        <v>1</v>
      </c>
      <c r="AJ295" s="61">
        <v>1</v>
      </c>
      <c r="AK295" s="61">
        <v>1</v>
      </c>
      <c r="AL295" s="61">
        <v>0.8</v>
      </c>
      <c r="AM295" s="61">
        <v>0.8</v>
      </c>
      <c r="AN295" s="61">
        <f t="shared" si="36"/>
        <v>35.200000000000003</v>
      </c>
      <c r="AO295" s="62">
        <f t="shared" si="37"/>
        <v>0</v>
      </c>
      <c r="AP295" s="62">
        <f t="shared" si="38"/>
        <v>0</v>
      </c>
      <c r="AQ295" s="62">
        <f t="shared" si="39"/>
        <v>0</v>
      </c>
      <c r="AS295" s="99"/>
      <c r="AT295" s="99"/>
      <c r="AU295" s="99"/>
      <c r="AV295" s="99"/>
    </row>
    <row r="296" spans="1:48" ht="15" customHeight="1">
      <c r="A296" s="11" t="s">
        <v>291</v>
      </c>
      <c r="B296" s="11">
        <v>2632</v>
      </c>
      <c r="D296" s="49" t="s">
        <v>22</v>
      </c>
      <c r="E296" s="47">
        <v>4</v>
      </c>
      <c r="F296" s="47">
        <v>2</v>
      </c>
      <c r="G296" s="47">
        <v>5</v>
      </c>
      <c r="H296" s="47">
        <v>0</v>
      </c>
      <c r="I296" s="47">
        <v>0</v>
      </c>
      <c r="J296" s="47">
        <v>0</v>
      </c>
      <c r="K296" s="47" t="s">
        <v>41</v>
      </c>
      <c r="L296" s="48">
        <v>0</v>
      </c>
      <c r="M296" s="48"/>
      <c r="N296" s="47"/>
      <c r="O296" s="11" t="s">
        <v>10</v>
      </c>
      <c r="P296" s="11" t="s">
        <v>33</v>
      </c>
      <c r="Q296" s="11" t="s">
        <v>25</v>
      </c>
      <c r="W296" s="45">
        <v>0</v>
      </c>
      <c r="X296" s="45">
        <v>0</v>
      </c>
      <c r="Y296" s="45">
        <v>4</v>
      </c>
      <c r="Z296" s="45"/>
      <c r="AA296" s="184" t="s">
        <v>10</v>
      </c>
      <c r="AB296" s="11" t="s">
        <v>351</v>
      </c>
      <c r="AC296" s="60">
        <f t="shared" si="32"/>
        <v>-0.5</v>
      </c>
      <c r="AD296" s="60">
        <f t="shared" si="33"/>
        <v>0</v>
      </c>
      <c r="AE296" s="61">
        <f t="shared" si="34"/>
        <v>-0.5</v>
      </c>
      <c r="AF296" s="61">
        <f>INDEX($BB$26:BG$44,MATCH(AE296,$BA$26:$BA$44,-1),MATCH(D296,$BB$25:$BG$25))</f>
        <v>0</v>
      </c>
      <c r="AG296" s="93">
        <f t="shared" si="35"/>
        <v>-0.5</v>
      </c>
      <c r="AH296" s="61">
        <v>1</v>
      </c>
      <c r="AI296" s="61">
        <v>1</v>
      </c>
      <c r="AJ296" s="61">
        <v>1</v>
      </c>
      <c r="AK296" s="61">
        <v>1</v>
      </c>
      <c r="AL296" s="61">
        <v>1</v>
      </c>
      <c r="AM296" s="61">
        <v>0.8</v>
      </c>
      <c r="AN296" s="61">
        <f t="shared" si="36"/>
        <v>44</v>
      </c>
      <c r="AO296" s="62">
        <f t="shared" si="37"/>
        <v>0</v>
      </c>
      <c r="AP296" s="62">
        <f t="shared" si="38"/>
        <v>0</v>
      </c>
      <c r="AQ296" s="62">
        <f t="shared" si="39"/>
        <v>0</v>
      </c>
      <c r="AR296" s="62"/>
    </row>
    <row r="297" spans="1:48" ht="15" customHeight="1">
      <c r="A297" s="11" t="s">
        <v>58</v>
      </c>
      <c r="B297" s="11">
        <v>108</v>
      </c>
      <c r="D297" s="49" t="s">
        <v>22</v>
      </c>
      <c r="E297" s="47">
        <v>4</v>
      </c>
      <c r="F297" s="47">
        <v>1</v>
      </c>
      <c r="G297" s="47">
        <v>0</v>
      </c>
      <c r="H297" s="47">
        <v>0</v>
      </c>
      <c r="I297" s="47">
        <v>0</v>
      </c>
      <c r="J297" s="47">
        <v>0</v>
      </c>
      <c r="K297" s="47" t="s">
        <v>41</v>
      </c>
      <c r="L297" s="48">
        <v>0</v>
      </c>
      <c r="M297" s="48"/>
      <c r="N297" s="47"/>
      <c r="O297" s="11" t="s">
        <v>10</v>
      </c>
      <c r="P297" s="11" t="s">
        <v>33</v>
      </c>
      <c r="Q297" s="11" t="s">
        <v>25</v>
      </c>
      <c r="W297" s="45">
        <v>0</v>
      </c>
      <c r="X297" s="45">
        <v>1</v>
      </c>
      <c r="Y297" s="45">
        <v>3</v>
      </c>
      <c r="Z297" s="45"/>
      <c r="AA297" s="184" t="s">
        <v>10</v>
      </c>
      <c r="AB297" s="11" t="s">
        <v>332</v>
      </c>
      <c r="AC297" s="60">
        <f t="shared" si="32"/>
        <v>-0.5</v>
      </c>
      <c r="AD297" s="60">
        <f t="shared" si="33"/>
        <v>0</v>
      </c>
      <c r="AE297" s="61">
        <f t="shared" si="34"/>
        <v>-0.5</v>
      </c>
      <c r="AF297" s="61">
        <f>INDEX($BB$26:BG$44,MATCH(AE297,$BA$26:$BA$44,-1),MATCH(D297,$BB$25:$BG$25))</f>
        <v>0</v>
      </c>
      <c r="AG297" s="93">
        <f t="shared" si="35"/>
        <v>-0.5</v>
      </c>
      <c r="AH297" s="61">
        <v>1</v>
      </c>
      <c r="AI297" s="61">
        <v>1</v>
      </c>
      <c r="AJ297" s="61">
        <v>1</v>
      </c>
      <c r="AK297" s="61">
        <v>1</v>
      </c>
      <c r="AL297" s="61">
        <v>0.8</v>
      </c>
      <c r="AM297" s="61">
        <v>0.8</v>
      </c>
      <c r="AN297" s="61">
        <f t="shared" si="36"/>
        <v>35.200000000000003</v>
      </c>
      <c r="AO297" s="62">
        <f t="shared" si="37"/>
        <v>0</v>
      </c>
      <c r="AP297" s="62">
        <f t="shared" si="38"/>
        <v>0</v>
      </c>
      <c r="AQ297" s="62">
        <f t="shared" si="39"/>
        <v>0</v>
      </c>
      <c r="AR297" s="62"/>
      <c r="AS297" s="99"/>
      <c r="AT297" s="99"/>
      <c r="AU297" s="99"/>
      <c r="AV297" s="99"/>
    </row>
    <row r="298" spans="1:48" ht="15" customHeight="1">
      <c r="A298" s="58" t="s">
        <v>57</v>
      </c>
      <c r="B298" s="58">
        <v>102</v>
      </c>
      <c r="C298" s="58"/>
      <c r="D298" s="63" t="s">
        <v>22</v>
      </c>
      <c r="E298" s="64">
        <v>7</v>
      </c>
      <c r="F298" s="64">
        <v>6</v>
      </c>
      <c r="G298" s="64">
        <v>7</v>
      </c>
      <c r="H298" s="64">
        <v>1</v>
      </c>
      <c r="I298" s="64">
        <v>6</v>
      </c>
      <c r="J298" s="64">
        <v>1</v>
      </c>
      <c r="K298" s="64" t="s">
        <v>41</v>
      </c>
      <c r="L298" s="65">
        <v>4</v>
      </c>
      <c r="M298" s="65"/>
      <c r="N298" s="64" t="s">
        <v>23</v>
      </c>
      <c r="O298" s="58" t="s">
        <v>33</v>
      </c>
      <c r="P298" s="58" t="s">
        <v>25</v>
      </c>
      <c r="Q298" s="58"/>
      <c r="R298" s="58"/>
      <c r="S298" s="58"/>
      <c r="T298" s="58"/>
      <c r="U298" s="58"/>
      <c r="V298" s="58"/>
      <c r="W298" s="67">
        <v>3</v>
      </c>
      <c r="X298" s="67">
        <v>0</v>
      </c>
      <c r="Y298" s="67">
        <v>3</v>
      </c>
      <c r="Z298" s="67"/>
      <c r="AA298" s="185" t="s">
        <v>52</v>
      </c>
      <c r="AB298" s="58" t="s">
        <v>332</v>
      </c>
      <c r="AC298" s="60">
        <f t="shared" si="32"/>
        <v>0</v>
      </c>
      <c r="AD298" s="60">
        <f t="shared" si="33"/>
        <v>0.5</v>
      </c>
      <c r="AE298" s="61">
        <f t="shared" si="34"/>
        <v>0.5</v>
      </c>
      <c r="AF298" s="61">
        <f>INDEX($BB$26:BG$44,MATCH(AE298,$BA$26:$BA$44,-1),MATCH(D298,$BB$25:$BG$25))</f>
        <v>0</v>
      </c>
      <c r="AG298" s="93">
        <f t="shared" si="35"/>
        <v>0.5</v>
      </c>
      <c r="AH298" s="61">
        <v>1</v>
      </c>
      <c r="AI298" s="61">
        <v>1</v>
      </c>
      <c r="AJ298" s="61">
        <v>1</v>
      </c>
      <c r="AK298" s="61">
        <v>1</v>
      </c>
      <c r="AL298" s="61">
        <v>1</v>
      </c>
      <c r="AM298" s="61">
        <v>0.8</v>
      </c>
      <c r="AN298" s="68">
        <f t="shared" si="36"/>
        <v>280</v>
      </c>
      <c r="AO298" s="69">
        <f t="shared" si="37"/>
        <v>8400</v>
      </c>
      <c r="AP298" s="69">
        <f t="shared" si="38"/>
        <v>0</v>
      </c>
      <c r="AQ298" s="69">
        <f t="shared" si="39"/>
        <v>0</v>
      </c>
      <c r="AS298" s="99"/>
      <c r="AT298" s="99"/>
      <c r="AU298" s="99"/>
      <c r="AV298" s="99"/>
    </row>
    <row r="299" spans="1:48" ht="15" customHeight="1">
      <c r="A299" s="11" t="s">
        <v>159</v>
      </c>
      <c r="B299" s="11">
        <v>2803</v>
      </c>
      <c r="D299" s="49" t="s">
        <v>17</v>
      </c>
      <c r="E299" s="47">
        <v>8</v>
      </c>
      <c r="F299" s="47">
        <v>9</v>
      </c>
      <c r="G299" s="47" t="s">
        <v>15</v>
      </c>
      <c r="H299" s="47">
        <v>3</v>
      </c>
      <c r="I299" s="47">
        <v>7</v>
      </c>
      <c r="J299" s="47">
        <v>9</v>
      </c>
      <c r="K299" s="47" t="s">
        <v>41</v>
      </c>
      <c r="L299" s="48">
        <v>8</v>
      </c>
      <c r="M299" s="48"/>
      <c r="N299" s="47" t="s">
        <v>23</v>
      </c>
      <c r="O299" s="11" t="s">
        <v>33</v>
      </c>
      <c r="P299" s="11" t="s">
        <v>25</v>
      </c>
      <c r="Q299" s="11" t="s">
        <v>30</v>
      </c>
      <c r="W299" s="45">
        <v>3</v>
      </c>
      <c r="X299" s="45">
        <v>0</v>
      </c>
      <c r="Y299" s="45">
        <v>4</v>
      </c>
      <c r="Z299" s="45"/>
      <c r="AA299" s="184" t="s">
        <v>53</v>
      </c>
      <c r="AB299" s="11" t="s">
        <v>335</v>
      </c>
      <c r="AC299" s="60">
        <f t="shared" si="32"/>
        <v>0.5</v>
      </c>
      <c r="AD299" s="60">
        <f t="shared" si="33"/>
        <v>1.5</v>
      </c>
      <c r="AE299" s="61">
        <f t="shared" si="34"/>
        <v>2</v>
      </c>
      <c r="AF299" s="61">
        <f>INDEX($BB$26:BG$44,MATCH(AE299,$BA$26:$BA$44,-1),MATCH(D299,$BB$25:$BG$25))</f>
        <v>0</v>
      </c>
      <c r="AG299" s="93">
        <f t="shared" si="35"/>
        <v>2</v>
      </c>
      <c r="AH299" s="61">
        <v>1</v>
      </c>
      <c r="AI299" s="61">
        <v>1</v>
      </c>
      <c r="AJ299" s="61">
        <v>1</v>
      </c>
      <c r="AK299" s="61">
        <v>1</v>
      </c>
      <c r="AL299" s="61">
        <v>1</v>
      </c>
      <c r="AM299" s="61">
        <v>0.8</v>
      </c>
      <c r="AN299" s="61">
        <f t="shared" si="36"/>
        <v>1832</v>
      </c>
      <c r="AO299" s="62">
        <f t="shared" si="37"/>
        <v>5496000</v>
      </c>
      <c r="AP299" s="62">
        <f t="shared" si="38"/>
        <v>0</v>
      </c>
      <c r="AQ299" s="62">
        <f t="shared" si="39"/>
        <v>0</v>
      </c>
      <c r="AR299" s="62"/>
      <c r="AS299" s="99"/>
      <c r="AT299" s="99"/>
      <c r="AU299" s="99"/>
      <c r="AV299" s="99"/>
    </row>
    <row r="300" spans="1:48" ht="15" customHeight="1">
      <c r="A300" s="11" t="s">
        <v>175</v>
      </c>
      <c r="B300" s="11">
        <v>3106</v>
      </c>
      <c r="D300" s="49" t="s">
        <v>22</v>
      </c>
      <c r="E300" s="47">
        <v>8</v>
      </c>
      <c r="F300" s="47" t="s">
        <v>15</v>
      </c>
      <c r="G300" s="47">
        <v>4</v>
      </c>
      <c r="H300" s="47">
        <v>0</v>
      </c>
      <c r="I300" s="47">
        <v>0</v>
      </c>
      <c r="J300" s="47">
        <v>0</v>
      </c>
      <c r="K300" s="47" t="s">
        <v>41</v>
      </c>
      <c r="L300" s="48">
        <v>0</v>
      </c>
      <c r="M300" s="48"/>
      <c r="N300" s="47"/>
      <c r="O300" s="11" t="s">
        <v>10</v>
      </c>
      <c r="P300" s="11" t="s">
        <v>21</v>
      </c>
      <c r="Q300" s="11" t="s">
        <v>33</v>
      </c>
      <c r="R300" s="11" t="s">
        <v>25</v>
      </c>
      <c r="W300" s="45">
        <v>0</v>
      </c>
      <c r="X300" s="45">
        <v>0</v>
      </c>
      <c r="Y300" s="45">
        <v>3</v>
      </c>
      <c r="Z300" s="45"/>
      <c r="AA300" s="184" t="s">
        <v>10</v>
      </c>
      <c r="AB300" s="11" t="s">
        <v>335</v>
      </c>
      <c r="AC300" s="60">
        <f t="shared" si="32"/>
        <v>-0.5</v>
      </c>
      <c r="AD300" s="60">
        <f t="shared" si="33"/>
        <v>0</v>
      </c>
      <c r="AE300" s="61">
        <f t="shared" si="34"/>
        <v>-0.5</v>
      </c>
      <c r="AF300" s="61">
        <f>INDEX($BB$26:BG$44,MATCH(AE300,$BA$26:$BA$44,-1),MATCH(D300,$BB$25:$BG$25))</f>
        <v>0</v>
      </c>
      <c r="AG300" s="93">
        <f t="shared" si="35"/>
        <v>-0.5</v>
      </c>
      <c r="AH300" s="61">
        <v>1</v>
      </c>
      <c r="AI300" s="61">
        <v>1</v>
      </c>
      <c r="AJ300" s="61">
        <v>1</v>
      </c>
      <c r="AK300" s="61">
        <v>1</v>
      </c>
      <c r="AL300" s="61">
        <v>0.8</v>
      </c>
      <c r="AM300" s="61">
        <v>0.8</v>
      </c>
      <c r="AN300" s="61">
        <f t="shared" si="36"/>
        <v>35.200000000000003</v>
      </c>
      <c r="AO300" s="62">
        <f t="shared" si="37"/>
        <v>0</v>
      </c>
      <c r="AP300" s="62">
        <f t="shared" si="38"/>
        <v>0</v>
      </c>
      <c r="AQ300" s="62">
        <f t="shared" si="39"/>
        <v>0</v>
      </c>
      <c r="AR300" s="62"/>
      <c r="AS300" s="99"/>
      <c r="AT300" s="99"/>
      <c r="AU300" s="99"/>
      <c r="AV300" s="99"/>
    </row>
    <row r="301" spans="1:48" ht="15" customHeight="1">
      <c r="A301" s="11" t="s">
        <v>71</v>
      </c>
      <c r="B301" s="11">
        <v>409</v>
      </c>
      <c r="D301" s="49" t="s">
        <v>15</v>
      </c>
      <c r="E301" s="47">
        <v>7</v>
      </c>
      <c r="F301" s="47">
        <v>7</v>
      </c>
      <c r="G301" s="47">
        <v>8</v>
      </c>
      <c r="H301" s="47">
        <v>3</v>
      </c>
      <c r="I301" s="47">
        <v>7</v>
      </c>
      <c r="J301" s="47">
        <v>6</v>
      </c>
      <c r="K301" s="47" t="s">
        <v>41</v>
      </c>
      <c r="L301" s="48" t="s">
        <v>15</v>
      </c>
      <c r="M301" s="48"/>
      <c r="N301" s="47"/>
      <c r="O301" s="11" t="s">
        <v>33</v>
      </c>
      <c r="P301" s="11" t="s">
        <v>25</v>
      </c>
      <c r="S301" s="59"/>
      <c r="T301" s="59"/>
      <c r="W301" s="45">
        <v>7</v>
      </c>
      <c r="X301" s="45">
        <v>2</v>
      </c>
      <c r="Y301" s="45">
        <v>2</v>
      </c>
      <c r="Z301" s="45"/>
      <c r="AA301" s="184" t="s">
        <v>27</v>
      </c>
      <c r="AB301" s="11" t="s">
        <v>332</v>
      </c>
      <c r="AC301" s="60">
        <f t="shared" si="32"/>
        <v>1</v>
      </c>
      <c r="AD301" s="60">
        <f t="shared" si="33"/>
        <v>1.5</v>
      </c>
      <c r="AE301" s="61">
        <f t="shared" si="34"/>
        <v>2.5</v>
      </c>
      <c r="AF301" s="61">
        <f>INDEX($BB$26:BG$44,MATCH(AE301,$BA$26:$BA$44,-1),MATCH(D301,$BB$25:$BG$25))</f>
        <v>1</v>
      </c>
      <c r="AG301" s="93">
        <f t="shared" si="35"/>
        <v>3.5</v>
      </c>
      <c r="AH301" s="61">
        <v>1</v>
      </c>
      <c r="AI301" s="61">
        <v>1</v>
      </c>
      <c r="AJ301" s="61">
        <v>1</v>
      </c>
      <c r="AK301" s="61">
        <v>1</v>
      </c>
      <c r="AL301" s="61">
        <v>1</v>
      </c>
      <c r="AM301" s="61">
        <v>0.8</v>
      </c>
      <c r="AN301" s="61">
        <f t="shared" si="36"/>
        <v>4688</v>
      </c>
      <c r="AO301" s="62">
        <f t="shared" si="37"/>
        <v>32816000</v>
      </c>
      <c r="AP301" s="62">
        <f t="shared" si="38"/>
        <v>0</v>
      </c>
      <c r="AQ301" s="62">
        <f t="shared" si="39"/>
        <v>0</v>
      </c>
      <c r="AR301" s="62"/>
      <c r="AS301" s="99"/>
      <c r="AT301" s="99"/>
      <c r="AU301" s="99"/>
      <c r="AV301" s="99"/>
    </row>
    <row r="302" spans="1:48" ht="15" customHeight="1">
      <c r="A302" s="11" t="s">
        <v>138</v>
      </c>
      <c r="B302" s="11">
        <v>2301</v>
      </c>
      <c r="D302" s="49" t="s">
        <v>22</v>
      </c>
      <c r="E302" s="47">
        <v>5</v>
      </c>
      <c r="F302" s="47" t="s">
        <v>15</v>
      </c>
      <c r="G302" s="47">
        <v>0</v>
      </c>
      <c r="H302" s="47">
        <v>0</v>
      </c>
      <c r="I302" s="47">
        <v>0</v>
      </c>
      <c r="J302" s="47">
        <v>0</v>
      </c>
      <c r="K302" s="47" t="s">
        <v>41</v>
      </c>
      <c r="L302" s="48">
        <v>0</v>
      </c>
      <c r="M302" s="48"/>
      <c r="N302" s="47"/>
      <c r="O302" s="11" t="s">
        <v>10</v>
      </c>
      <c r="P302" s="11" t="s">
        <v>35</v>
      </c>
      <c r="Q302" s="11" t="s">
        <v>33</v>
      </c>
      <c r="R302" s="11" t="s">
        <v>25</v>
      </c>
      <c r="W302" s="45">
        <v>0</v>
      </c>
      <c r="X302" s="45">
        <v>1</v>
      </c>
      <c r="Y302" s="45">
        <v>3</v>
      </c>
      <c r="Z302" s="45"/>
      <c r="AA302" s="184" t="s">
        <v>10</v>
      </c>
      <c r="AB302" s="11" t="s">
        <v>350</v>
      </c>
      <c r="AC302" s="60">
        <f t="shared" si="32"/>
        <v>-0.5</v>
      </c>
      <c r="AD302" s="60">
        <f t="shared" si="33"/>
        <v>0</v>
      </c>
      <c r="AE302" s="61">
        <f t="shared" si="34"/>
        <v>-0.5</v>
      </c>
      <c r="AF302" s="61">
        <f>INDEX($BB$26:BG$44,MATCH(AE302,$BA$26:$BA$44,-1),MATCH(D302,$BB$25:$BG$25))</f>
        <v>0</v>
      </c>
      <c r="AG302" s="93">
        <f t="shared" si="35"/>
        <v>-0.5</v>
      </c>
      <c r="AH302" s="61">
        <v>1</v>
      </c>
      <c r="AI302" s="61">
        <v>1</v>
      </c>
      <c r="AJ302" s="61">
        <v>1</v>
      </c>
      <c r="AK302" s="61">
        <v>1</v>
      </c>
      <c r="AL302" s="61">
        <v>0.8</v>
      </c>
      <c r="AM302" s="61">
        <v>0.8</v>
      </c>
      <c r="AN302" s="61">
        <f t="shared" si="36"/>
        <v>35.200000000000003</v>
      </c>
      <c r="AO302" s="62">
        <f t="shared" si="37"/>
        <v>0</v>
      </c>
      <c r="AP302" s="62">
        <f t="shared" si="38"/>
        <v>0</v>
      </c>
      <c r="AQ302" s="62">
        <f t="shared" si="39"/>
        <v>0</v>
      </c>
      <c r="AS302" s="100"/>
      <c r="AT302" s="100"/>
      <c r="AU302" s="100"/>
      <c r="AV302" s="100"/>
    </row>
    <row r="303" spans="1:48" ht="15" customHeight="1">
      <c r="A303" s="11" t="s">
        <v>306</v>
      </c>
      <c r="B303" s="11">
        <v>2818</v>
      </c>
      <c r="D303" s="49" t="s">
        <v>22</v>
      </c>
      <c r="E303" s="47">
        <v>2</v>
      </c>
      <c r="F303" s="47">
        <v>0</v>
      </c>
      <c r="G303" s="47">
        <v>0</v>
      </c>
      <c r="H303" s="47">
        <v>0</v>
      </c>
      <c r="I303" s="47">
        <v>0</v>
      </c>
      <c r="J303" s="47">
        <v>0</v>
      </c>
      <c r="K303" s="47" t="s">
        <v>41</v>
      </c>
      <c r="L303" s="48">
        <v>0</v>
      </c>
      <c r="M303" s="48"/>
      <c r="N303" s="47"/>
      <c r="O303" s="11" t="s">
        <v>10</v>
      </c>
      <c r="P303" s="11" t="s">
        <v>33</v>
      </c>
      <c r="Q303" s="11" t="s">
        <v>25</v>
      </c>
      <c r="R303" s="11" t="s">
        <v>34</v>
      </c>
      <c r="W303" s="45">
        <v>0</v>
      </c>
      <c r="X303" s="45">
        <v>0</v>
      </c>
      <c r="Y303" s="45">
        <v>4</v>
      </c>
      <c r="Z303" s="45"/>
      <c r="AA303" s="184" t="s">
        <v>10</v>
      </c>
      <c r="AB303" s="11" t="s">
        <v>343</v>
      </c>
      <c r="AC303" s="60">
        <f t="shared" si="32"/>
        <v>-0.5</v>
      </c>
      <c r="AD303" s="60">
        <f t="shared" si="33"/>
        <v>0</v>
      </c>
      <c r="AE303" s="61">
        <f t="shared" si="34"/>
        <v>-0.5</v>
      </c>
      <c r="AF303" s="61">
        <f>INDEX($BB$26:BG$44,MATCH(AE303,$BA$26:$BA$44,-1),MATCH(D303,$BB$25:$BG$25))</f>
        <v>0</v>
      </c>
      <c r="AG303" s="93">
        <f t="shared" si="35"/>
        <v>-0.5</v>
      </c>
      <c r="AH303" s="61">
        <v>1</v>
      </c>
      <c r="AI303" s="61">
        <v>1</v>
      </c>
      <c r="AJ303" s="61">
        <v>1</v>
      </c>
      <c r="AK303" s="61">
        <v>1</v>
      </c>
      <c r="AL303" s="61">
        <v>0.8</v>
      </c>
      <c r="AM303" s="61">
        <v>0.8</v>
      </c>
      <c r="AN303" s="61">
        <f t="shared" si="36"/>
        <v>35.200000000000003</v>
      </c>
      <c r="AO303" s="62">
        <f t="shared" si="37"/>
        <v>0</v>
      </c>
      <c r="AP303" s="62">
        <f t="shared" si="38"/>
        <v>0</v>
      </c>
      <c r="AQ303" s="62">
        <f t="shared" si="39"/>
        <v>0</v>
      </c>
      <c r="AR303" s="62"/>
      <c r="AS303" s="99"/>
      <c r="AT303" s="99"/>
      <c r="AU303" s="99"/>
      <c r="AV303" s="99"/>
    </row>
    <row r="304" spans="1:48" ht="15" customHeight="1">
      <c r="A304" s="11" t="s">
        <v>177</v>
      </c>
      <c r="B304" s="11">
        <v>3110</v>
      </c>
      <c r="D304" s="49" t="s">
        <v>22</v>
      </c>
      <c r="E304" s="47">
        <v>9</v>
      </c>
      <c r="F304" s="47" t="s">
        <v>15</v>
      </c>
      <c r="G304" s="47">
        <v>8</v>
      </c>
      <c r="H304" s="47">
        <v>0</v>
      </c>
      <c r="I304" s="47">
        <v>0</v>
      </c>
      <c r="J304" s="47">
        <v>0</v>
      </c>
      <c r="K304" s="47" t="s">
        <v>41</v>
      </c>
      <c r="L304" s="48">
        <v>0</v>
      </c>
      <c r="M304" s="48"/>
      <c r="N304" s="47"/>
      <c r="O304" s="11" t="s">
        <v>10</v>
      </c>
      <c r="P304" s="11" t="s">
        <v>21</v>
      </c>
      <c r="Q304" s="11" t="s">
        <v>33</v>
      </c>
      <c r="R304" s="11" t="s">
        <v>25</v>
      </c>
      <c r="W304" s="45">
        <v>0</v>
      </c>
      <c r="X304" s="45">
        <v>1</v>
      </c>
      <c r="Y304" s="45">
        <v>2</v>
      </c>
      <c r="Z304" s="45"/>
      <c r="AA304" s="184" t="s">
        <v>10</v>
      </c>
      <c r="AB304" s="11" t="s">
        <v>335</v>
      </c>
      <c r="AC304" s="60">
        <f t="shared" si="32"/>
        <v>-0.5</v>
      </c>
      <c r="AD304" s="60">
        <f t="shared" si="33"/>
        <v>0</v>
      </c>
      <c r="AE304" s="61">
        <f t="shared" si="34"/>
        <v>-0.5</v>
      </c>
      <c r="AF304" s="61">
        <f>INDEX($BB$26:BG$44,MATCH(AE304,$BA$26:$BA$44,-1),MATCH(D304,$BB$25:$BG$25))</f>
        <v>0</v>
      </c>
      <c r="AG304" s="93">
        <f t="shared" si="35"/>
        <v>-0.5</v>
      </c>
      <c r="AH304" s="61">
        <v>1</v>
      </c>
      <c r="AI304" s="61">
        <v>1</v>
      </c>
      <c r="AJ304" s="61">
        <v>1</v>
      </c>
      <c r="AK304" s="61">
        <v>1</v>
      </c>
      <c r="AL304" s="61">
        <v>0.8</v>
      </c>
      <c r="AM304" s="61">
        <v>0.8</v>
      </c>
      <c r="AN304" s="61">
        <f t="shared" si="36"/>
        <v>35.200000000000003</v>
      </c>
      <c r="AO304" s="62">
        <f t="shared" si="37"/>
        <v>0</v>
      </c>
      <c r="AP304" s="62">
        <f t="shared" si="38"/>
        <v>0</v>
      </c>
      <c r="AQ304" s="62">
        <f t="shared" si="39"/>
        <v>0</v>
      </c>
      <c r="AR304" s="62"/>
      <c r="AS304" s="99"/>
      <c r="AT304" s="99"/>
      <c r="AU304" s="99"/>
      <c r="AV304" s="99"/>
    </row>
    <row r="305" spans="1:48" ht="15" customHeight="1">
      <c r="A305" s="11" t="s">
        <v>61</v>
      </c>
      <c r="B305" s="11">
        <v>202</v>
      </c>
      <c r="D305" s="49" t="s">
        <v>22</v>
      </c>
      <c r="E305" s="47" t="s">
        <v>23</v>
      </c>
      <c r="F305" s="47">
        <v>0</v>
      </c>
      <c r="G305" s="47">
        <v>0</v>
      </c>
      <c r="H305" s="47">
        <v>0</v>
      </c>
      <c r="I305" s="47">
        <v>0</v>
      </c>
      <c r="J305" s="47">
        <v>0</v>
      </c>
      <c r="K305" s="47" t="s">
        <v>41</v>
      </c>
      <c r="L305" s="48">
        <v>0</v>
      </c>
      <c r="M305" s="48"/>
      <c r="N305" s="47"/>
      <c r="O305" s="11" t="s">
        <v>10</v>
      </c>
      <c r="P305" s="11" t="s">
        <v>33</v>
      </c>
      <c r="Q305" s="11" t="s">
        <v>25</v>
      </c>
      <c r="R305" s="11" t="s">
        <v>34</v>
      </c>
      <c r="W305" s="45">
        <v>0</v>
      </c>
      <c r="X305" s="45">
        <v>1</v>
      </c>
      <c r="Y305" s="45">
        <v>1</v>
      </c>
      <c r="Z305" s="45"/>
      <c r="AA305" s="184" t="s">
        <v>10</v>
      </c>
      <c r="AB305" s="11" t="s">
        <v>332</v>
      </c>
      <c r="AC305" s="60">
        <f t="shared" si="32"/>
        <v>-0.5</v>
      </c>
      <c r="AD305" s="60">
        <f t="shared" si="33"/>
        <v>0</v>
      </c>
      <c r="AE305" s="61">
        <f t="shared" si="34"/>
        <v>-0.5</v>
      </c>
      <c r="AF305" s="61">
        <f>INDEX($BB$26:BG$44,MATCH(AE305,$BA$26:$BA$44,-1),MATCH(D305,$BB$25:$BG$25))</f>
        <v>0</v>
      </c>
      <c r="AG305" s="93">
        <f t="shared" si="35"/>
        <v>-0.5</v>
      </c>
      <c r="AH305" s="61">
        <v>1</v>
      </c>
      <c r="AI305" s="61">
        <v>1</v>
      </c>
      <c r="AJ305" s="61">
        <v>1</v>
      </c>
      <c r="AK305" s="61">
        <v>1</v>
      </c>
      <c r="AL305" s="61">
        <v>0.8</v>
      </c>
      <c r="AM305" s="61">
        <v>0.8</v>
      </c>
      <c r="AN305" s="61">
        <f t="shared" si="36"/>
        <v>35.200000000000003</v>
      </c>
      <c r="AO305" s="62">
        <f t="shared" si="37"/>
        <v>0</v>
      </c>
      <c r="AP305" s="62">
        <f t="shared" si="38"/>
        <v>0</v>
      </c>
      <c r="AQ305" s="62">
        <f t="shared" si="39"/>
        <v>0</v>
      </c>
      <c r="AR305" s="62"/>
      <c r="AS305" s="99"/>
      <c r="AT305" s="99"/>
      <c r="AU305" s="99"/>
      <c r="AV305" s="99"/>
    </row>
    <row r="306" spans="1:48" ht="15" customHeight="1">
      <c r="A306" s="11" t="s">
        <v>281</v>
      </c>
      <c r="B306" s="11">
        <v>2419</v>
      </c>
      <c r="D306" s="49" t="s">
        <v>14</v>
      </c>
      <c r="E306" s="47">
        <v>6</v>
      </c>
      <c r="F306" s="47">
        <v>3</v>
      </c>
      <c r="G306" s="47">
        <v>8</v>
      </c>
      <c r="H306" s="47">
        <v>4</v>
      </c>
      <c r="I306" s="47">
        <v>6</v>
      </c>
      <c r="J306" s="47">
        <v>5</v>
      </c>
      <c r="K306" s="47" t="s">
        <v>41</v>
      </c>
      <c r="L306" s="48">
        <v>9</v>
      </c>
      <c r="M306" s="48"/>
      <c r="N306" s="47" t="s">
        <v>23</v>
      </c>
      <c r="O306" s="11" t="s">
        <v>25</v>
      </c>
      <c r="S306" s="59"/>
      <c r="T306" s="59"/>
      <c r="W306" s="45">
        <v>1</v>
      </c>
      <c r="X306" s="45">
        <v>0</v>
      </c>
      <c r="Y306" s="45">
        <v>5</v>
      </c>
      <c r="Z306" s="45"/>
      <c r="AA306" s="184" t="s">
        <v>55</v>
      </c>
      <c r="AB306" s="11" t="s">
        <v>342</v>
      </c>
      <c r="AC306" s="60">
        <f t="shared" si="32"/>
        <v>1</v>
      </c>
      <c r="AD306" s="60">
        <f t="shared" si="33"/>
        <v>2</v>
      </c>
      <c r="AE306" s="61">
        <f t="shared" si="34"/>
        <v>3</v>
      </c>
      <c r="AF306" s="61">
        <f>INDEX($BB$26:BG$44,MATCH(AE306,$BA$26:$BA$44,-1),MATCH(D306,$BB$25:$BG$25))</f>
        <v>0</v>
      </c>
      <c r="AG306" s="93">
        <f t="shared" si="35"/>
        <v>3</v>
      </c>
      <c r="AH306" s="61">
        <v>1</v>
      </c>
      <c r="AI306" s="61">
        <v>1</v>
      </c>
      <c r="AJ306" s="61">
        <v>1</v>
      </c>
      <c r="AK306" s="61">
        <v>1</v>
      </c>
      <c r="AL306" s="61">
        <v>1</v>
      </c>
      <c r="AM306" s="61">
        <v>0.8</v>
      </c>
      <c r="AN306" s="61">
        <f t="shared" si="36"/>
        <v>2928</v>
      </c>
      <c r="AO306" s="62">
        <f t="shared" si="37"/>
        <v>29280000</v>
      </c>
      <c r="AP306" s="62">
        <f t="shared" si="38"/>
        <v>0</v>
      </c>
      <c r="AQ306" s="62">
        <f t="shared" si="39"/>
        <v>0</v>
      </c>
      <c r="AR306" s="62"/>
      <c r="AS306" s="99"/>
      <c r="AT306" s="99"/>
      <c r="AU306" s="99"/>
      <c r="AV306" s="99"/>
    </row>
    <row r="307" spans="1:48" ht="15" customHeight="1">
      <c r="A307" s="11" t="s">
        <v>329</v>
      </c>
      <c r="B307" s="11">
        <v>3236</v>
      </c>
      <c r="D307" s="49" t="s">
        <v>22</v>
      </c>
      <c r="E307" s="47">
        <v>6</v>
      </c>
      <c r="F307" s="47">
        <v>3</v>
      </c>
      <c r="G307" s="47">
        <v>5</v>
      </c>
      <c r="H307" s="47">
        <v>0</v>
      </c>
      <c r="I307" s="47">
        <v>0</v>
      </c>
      <c r="J307" s="47">
        <v>0</v>
      </c>
      <c r="K307" s="47" t="s">
        <v>41</v>
      </c>
      <c r="L307" s="48">
        <v>0</v>
      </c>
      <c r="M307" s="48"/>
      <c r="N307" s="47"/>
      <c r="O307" s="11" t="s">
        <v>10</v>
      </c>
      <c r="P307" s="11" t="s">
        <v>33</v>
      </c>
      <c r="Q307" s="11" t="s">
        <v>25</v>
      </c>
      <c r="W307" s="45">
        <v>0</v>
      </c>
      <c r="X307" s="45">
        <v>2</v>
      </c>
      <c r="Y307" s="45">
        <v>3</v>
      </c>
      <c r="Z307" s="45"/>
      <c r="AA307" s="184" t="s">
        <v>10</v>
      </c>
      <c r="AB307" s="11" t="s">
        <v>351</v>
      </c>
      <c r="AC307" s="60">
        <f t="shared" si="32"/>
        <v>-0.5</v>
      </c>
      <c r="AD307" s="60">
        <f t="shared" si="33"/>
        <v>0</v>
      </c>
      <c r="AE307" s="61">
        <f t="shared" si="34"/>
        <v>-0.5</v>
      </c>
      <c r="AF307" s="61">
        <f>INDEX($BB$26:BG$44,MATCH(AE307,$BA$26:$BA$44,-1),MATCH(D307,$BB$25:$BG$25))</f>
        <v>0</v>
      </c>
      <c r="AG307" s="93">
        <f t="shared" si="35"/>
        <v>-0.5</v>
      </c>
      <c r="AH307" s="61">
        <v>1</v>
      </c>
      <c r="AI307" s="61">
        <v>1</v>
      </c>
      <c r="AJ307" s="61">
        <v>1</v>
      </c>
      <c r="AK307" s="61">
        <v>1</v>
      </c>
      <c r="AL307" s="61">
        <v>1</v>
      </c>
      <c r="AM307" s="61">
        <v>0.8</v>
      </c>
      <c r="AN307" s="61">
        <f t="shared" si="36"/>
        <v>44</v>
      </c>
      <c r="AO307" s="62">
        <f t="shared" si="37"/>
        <v>0</v>
      </c>
      <c r="AP307" s="62">
        <f t="shared" si="38"/>
        <v>0</v>
      </c>
      <c r="AQ307" s="62">
        <f t="shared" si="39"/>
        <v>0</v>
      </c>
      <c r="AS307" s="99"/>
      <c r="AT307" s="99"/>
      <c r="AU307" s="99"/>
      <c r="AV307" s="99"/>
    </row>
    <row r="308" spans="1:48" ht="15" customHeight="1">
      <c r="A308" s="11" t="s">
        <v>184</v>
      </c>
      <c r="B308" s="11">
        <v>216</v>
      </c>
      <c r="D308" s="49" t="s">
        <v>22</v>
      </c>
      <c r="E308" s="47">
        <v>2</v>
      </c>
      <c r="F308" s="47">
        <v>0</v>
      </c>
      <c r="G308" s="47">
        <v>0</v>
      </c>
      <c r="H308" s="47">
        <v>0</v>
      </c>
      <c r="I308" s="47">
        <v>0</v>
      </c>
      <c r="J308" s="47">
        <v>0</v>
      </c>
      <c r="K308" s="47" t="s">
        <v>41</v>
      </c>
      <c r="L308" s="48">
        <v>0</v>
      </c>
      <c r="M308" s="48"/>
      <c r="N308" s="47"/>
      <c r="O308" s="11" t="s">
        <v>10</v>
      </c>
      <c r="P308" s="11" t="s">
        <v>33</v>
      </c>
      <c r="Q308" s="11" t="s">
        <v>25</v>
      </c>
      <c r="R308" s="11" t="s">
        <v>34</v>
      </c>
      <c r="W308" s="45">
        <v>0</v>
      </c>
      <c r="X308" s="45">
        <v>2</v>
      </c>
      <c r="Y308" s="45">
        <v>3</v>
      </c>
      <c r="Z308" s="45"/>
      <c r="AA308" s="184" t="s">
        <v>10</v>
      </c>
      <c r="AB308" s="11" t="s">
        <v>340</v>
      </c>
      <c r="AC308" s="60">
        <f t="shared" si="32"/>
        <v>-0.5</v>
      </c>
      <c r="AD308" s="60">
        <f t="shared" si="33"/>
        <v>0</v>
      </c>
      <c r="AE308" s="61">
        <f t="shared" si="34"/>
        <v>-0.5</v>
      </c>
      <c r="AF308" s="61">
        <f>INDEX($BB$26:BG$44,MATCH(AE308,$BA$26:$BA$44,-1),MATCH(D308,$BB$25:$BG$25))</f>
        <v>0</v>
      </c>
      <c r="AG308" s="93">
        <f t="shared" si="35"/>
        <v>-0.5</v>
      </c>
      <c r="AH308" s="61">
        <v>1</v>
      </c>
      <c r="AI308" s="61">
        <v>1</v>
      </c>
      <c r="AJ308" s="61">
        <v>1</v>
      </c>
      <c r="AK308" s="61">
        <v>1</v>
      </c>
      <c r="AL308" s="61">
        <v>0.8</v>
      </c>
      <c r="AM308" s="61">
        <v>0.8</v>
      </c>
      <c r="AN308" s="61">
        <f t="shared" si="36"/>
        <v>35.200000000000003</v>
      </c>
      <c r="AO308" s="62">
        <f t="shared" si="37"/>
        <v>0</v>
      </c>
      <c r="AP308" s="62">
        <f t="shared" si="38"/>
        <v>0</v>
      </c>
      <c r="AQ308" s="62">
        <f t="shared" si="39"/>
        <v>0</v>
      </c>
      <c r="AR308" s="62"/>
      <c r="AS308" s="99"/>
      <c r="AT308" s="99"/>
      <c r="AU308" s="99"/>
      <c r="AV308" s="99"/>
    </row>
    <row r="309" spans="1:48" ht="15" customHeight="1">
      <c r="A309" s="11" t="s">
        <v>320</v>
      </c>
      <c r="B309" s="11">
        <v>3035</v>
      </c>
      <c r="D309" s="49" t="s">
        <v>22</v>
      </c>
      <c r="E309" s="47">
        <v>2</v>
      </c>
      <c r="F309" s="47">
        <v>0</v>
      </c>
      <c r="G309" s="47">
        <v>2</v>
      </c>
      <c r="H309" s="47">
        <v>0</v>
      </c>
      <c r="I309" s="47">
        <v>0</v>
      </c>
      <c r="J309" s="47">
        <v>0</v>
      </c>
      <c r="K309" s="47" t="s">
        <v>41</v>
      </c>
      <c r="L309" s="48">
        <v>0</v>
      </c>
      <c r="M309" s="48"/>
      <c r="N309" s="47"/>
      <c r="O309" s="11" t="s">
        <v>10</v>
      </c>
      <c r="P309" s="11" t="s">
        <v>32</v>
      </c>
      <c r="Q309" s="11" t="s">
        <v>33</v>
      </c>
      <c r="R309" s="11" t="s">
        <v>25</v>
      </c>
      <c r="S309" s="11" t="s">
        <v>34</v>
      </c>
      <c r="W309" s="45">
        <v>0</v>
      </c>
      <c r="X309" s="45">
        <v>2</v>
      </c>
      <c r="Y309" s="45">
        <v>4</v>
      </c>
      <c r="Z309" s="45"/>
      <c r="AA309" s="184" t="s">
        <v>10</v>
      </c>
      <c r="AB309" s="11" t="s">
        <v>351</v>
      </c>
      <c r="AC309" s="60">
        <f t="shared" si="32"/>
        <v>-0.5</v>
      </c>
      <c r="AD309" s="60">
        <f t="shared" si="33"/>
        <v>0</v>
      </c>
      <c r="AE309" s="61">
        <f t="shared" si="34"/>
        <v>-0.5</v>
      </c>
      <c r="AF309" s="61">
        <f>INDEX($BB$26:BG$44,MATCH(AE309,$BA$26:$BA$44,-1),MATCH(D309,$BB$25:$BG$25))</f>
        <v>0</v>
      </c>
      <c r="AG309" s="93">
        <f t="shared" si="35"/>
        <v>-0.5</v>
      </c>
      <c r="AH309" s="61">
        <v>1</v>
      </c>
      <c r="AI309" s="61">
        <v>1</v>
      </c>
      <c r="AJ309" s="61">
        <v>1</v>
      </c>
      <c r="AK309" s="61">
        <v>1</v>
      </c>
      <c r="AL309" s="61">
        <v>0.8</v>
      </c>
      <c r="AM309" s="61">
        <v>0.8</v>
      </c>
      <c r="AN309" s="61">
        <f t="shared" si="36"/>
        <v>35.200000000000003</v>
      </c>
      <c r="AO309" s="62">
        <f t="shared" si="37"/>
        <v>0</v>
      </c>
      <c r="AP309" s="62">
        <f t="shared" si="38"/>
        <v>0</v>
      </c>
      <c r="AQ309" s="62">
        <f t="shared" si="39"/>
        <v>0</v>
      </c>
      <c r="AS309" s="99"/>
      <c r="AT309" s="99"/>
      <c r="AU309" s="99"/>
      <c r="AV309" s="99"/>
    </row>
    <row r="310" spans="1:48" ht="15" customHeight="1">
      <c r="A310" s="11" t="s">
        <v>141</v>
      </c>
      <c r="B310" s="11">
        <v>2406</v>
      </c>
      <c r="D310" s="49" t="s">
        <v>14</v>
      </c>
      <c r="E310" s="47">
        <v>7</v>
      </c>
      <c r="F310" s="47">
        <v>7</v>
      </c>
      <c r="G310" s="47">
        <v>4</v>
      </c>
      <c r="H310" s="47">
        <v>3</v>
      </c>
      <c r="I310" s="47">
        <v>5</v>
      </c>
      <c r="J310" s="47">
        <v>4</v>
      </c>
      <c r="K310" s="47" t="s">
        <v>41</v>
      </c>
      <c r="L310" s="48" t="s">
        <v>15</v>
      </c>
      <c r="M310" s="48"/>
      <c r="N310" s="47"/>
      <c r="O310" s="11" t="s">
        <v>33</v>
      </c>
      <c r="P310" s="11" t="s">
        <v>25</v>
      </c>
      <c r="S310" s="59"/>
      <c r="T310" s="59"/>
      <c r="W310" s="45">
        <v>6</v>
      </c>
      <c r="X310" s="45">
        <v>0</v>
      </c>
      <c r="Y310" s="45">
        <v>4</v>
      </c>
      <c r="Z310" s="45"/>
      <c r="AA310" s="184" t="s">
        <v>53</v>
      </c>
      <c r="AB310" s="11" t="s">
        <v>334</v>
      </c>
      <c r="AC310" s="60">
        <f t="shared" si="32"/>
        <v>1</v>
      </c>
      <c r="AD310" s="60">
        <f t="shared" si="33"/>
        <v>1.5</v>
      </c>
      <c r="AE310" s="61">
        <f t="shared" si="34"/>
        <v>2.5</v>
      </c>
      <c r="AF310" s="61">
        <f>INDEX($BB$26:BG$44,MATCH(AE310,$BA$26:$BA$44,-1),MATCH(D310,$BB$25:$BG$25))</f>
        <v>0.5</v>
      </c>
      <c r="AG310" s="93">
        <f t="shared" si="35"/>
        <v>3</v>
      </c>
      <c r="AH310" s="61">
        <v>1</v>
      </c>
      <c r="AI310" s="61">
        <v>1</v>
      </c>
      <c r="AJ310" s="61">
        <v>1</v>
      </c>
      <c r="AK310" s="61">
        <v>1</v>
      </c>
      <c r="AL310" s="61">
        <v>1</v>
      </c>
      <c r="AM310" s="61">
        <v>0.8</v>
      </c>
      <c r="AN310" s="61">
        <f t="shared" si="36"/>
        <v>4688</v>
      </c>
      <c r="AO310" s="62">
        <f t="shared" si="37"/>
        <v>28128000</v>
      </c>
      <c r="AP310" s="62">
        <f t="shared" si="38"/>
        <v>0</v>
      </c>
      <c r="AQ310" s="62">
        <f t="shared" si="39"/>
        <v>0</v>
      </c>
      <c r="AR310" s="62"/>
      <c r="AS310" s="99"/>
      <c r="AT310" s="99"/>
      <c r="AU310" s="99"/>
      <c r="AV310" s="99"/>
    </row>
    <row r="313" spans="1:48">
      <c r="A313" s="5"/>
    </row>
  </sheetData>
  <autoFilter ref="A19:AQ310">
    <sortState ref="A20:AQ310">
      <sortCondition descending="1" ref="AQ19:AQ310"/>
    </sortState>
  </autoFilter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10"/>
  <sheetViews>
    <sheetView topLeftCell="A27" workbookViewId="0">
      <selection activeCell="F40" sqref="F40"/>
    </sheetView>
  </sheetViews>
  <sheetFormatPr defaultRowHeight="15.75"/>
  <cols>
    <col min="1" max="1" width="13.625" style="11" customWidth="1"/>
    <col min="2" max="2" width="5.625" style="11" bestFit="1" customWidth="1"/>
    <col min="3" max="13" width="2.375" style="11" customWidth="1"/>
    <col min="14" max="15" width="3.625" style="11" bestFit="1" customWidth="1"/>
    <col min="16" max="16" width="3.75" style="11" bestFit="1" customWidth="1"/>
    <col min="17" max="18" width="3.625" style="11" bestFit="1" customWidth="1"/>
    <col min="19" max="19" width="3.25" style="11" bestFit="1" customWidth="1"/>
    <col min="20" max="20" width="2.625" style="11" customWidth="1"/>
    <col min="21" max="21" width="2.25" style="11" bestFit="1" customWidth="1"/>
    <col min="22" max="22" width="2.625" style="11" customWidth="1"/>
    <col min="23" max="25" width="2.25" style="11" bestFit="1" customWidth="1"/>
    <col min="26" max="26" width="2.25" style="11" customWidth="1"/>
    <col min="27" max="27" width="4" style="184" customWidth="1"/>
    <col min="28" max="28" width="23.5" style="11" customWidth="1"/>
    <col min="29" max="29" width="6.625" style="11" bestFit="1" customWidth="1"/>
    <col min="30" max="30" width="6" style="11" bestFit="1" customWidth="1"/>
    <col min="31" max="31" width="5.75" style="11" bestFit="1" customWidth="1"/>
    <col min="32" max="32" width="4.625" style="11" bestFit="1" customWidth="1"/>
    <col min="33" max="33" width="4.25" style="11" bestFit="1" customWidth="1"/>
    <col min="34" max="35" width="3.875" style="11" bestFit="1" customWidth="1"/>
    <col min="36" max="36" width="4.625" style="11" bestFit="1" customWidth="1"/>
    <col min="37" max="37" width="3.875" style="11" bestFit="1" customWidth="1"/>
    <col min="38" max="38" width="7.125" style="11" bestFit="1" customWidth="1"/>
    <col min="39" max="39" width="8.875" style="11" customWidth="1"/>
    <col min="40" max="40" width="18" style="11" bestFit="1" customWidth="1"/>
    <col min="41" max="42" width="8.875" style="11" customWidth="1"/>
    <col min="43" max="44" width="4.375" style="11" customWidth="1"/>
    <col min="45" max="45" width="7" style="11" customWidth="1"/>
    <col min="46" max="46" width="4.5" style="11" bestFit="1" customWidth="1"/>
    <col min="47" max="47" width="7.375" style="11" bestFit="1" customWidth="1"/>
    <col min="48" max="48" width="12" style="11" bestFit="1" customWidth="1"/>
    <col min="49" max="49" width="4.5" style="11" bestFit="1" customWidth="1"/>
    <col min="50" max="50" width="8.5" style="11" bestFit="1" customWidth="1"/>
    <col min="51" max="51" width="3.75" style="11" customWidth="1"/>
    <col min="52" max="52" width="8" style="11" customWidth="1"/>
    <col min="53" max="56" width="3.75" style="11" customWidth="1"/>
    <col min="57" max="57" width="4" style="11" bestFit="1" customWidth="1"/>
    <col min="58" max="58" width="3.75" style="11" customWidth="1"/>
    <col min="59" max="62" width="9" style="11"/>
    <col min="63" max="63" width="4.5" style="11" bestFit="1" customWidth="1"/>
    <col min="64" max="67" width="2" style="11" bestFit="1" customWidth="1"/>
    <col min="68" max="68" width="3" style="11" bestFit="1" customWidth="1"/>
    <col min="69" max="69" width="4" style="11" bestFit="1" customWidth="1"/>
    <col min="70" max="70" width="5.5" style="11" bestFit="1" customWidth="1"/>
    <col min="71" max="72" width="6.5" style="11" bestFit="1" customWidth="1"/>
    <col min="73" max="73" width="7.5" style="11" bestFit="1" customWidth="1"/>
    <col min="74" max="16384" width="9" style="11"/>
  </cols>
  <sheetData>
    <row r="1" spans="1:41">
      <c r="A1" s="5" t="s">
        <v>0</v>
      </c>
      <c r="B1" s="5" t="s">
        <v>1</v>
      </c>
      <c r="C1" s="5"/>
      <c r="D1" s="8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/>
      <c r="L1" s="6" t="s">
        <v>9</v>
      </c>
      <c r="M1" s="6"/>
      <c r="N1" s="7" t="s">
        <v>10</v>
      </c>
      <c r="O1" s="5" t="s">
        <v>11</v>
      </c>
      <c r="P1" s="5"/>
      <c r="Q1" s="5"/>
      <c r="R1" s="5"/>
      <c r="S1" s="5"/>
      <c r="T1" s="5"/>
      <c r="U1" s="5" t="s">
        <v>12</v>
      </c>
      <c r="V1" s="5"/>
      <c r="W1" s="5" t="s">
        <v>56</v>
      </c>
      <c r="X1" s="5" t="s">
        <v>18</v>
      </c>
      <c r="Y1" s="5" t="s">
        <v>40</v>
      </c>
      <c r="Z1" s="5"/>
      <c r="AA1" s="183" t="s">
        <v>13</v>
      </c>
      <c r="AB1" s="5" t="s">
        <v>37</v>
      </c>
    </row>
    <row r="8" spans="1:41">
      <c r="S8" s="52"/>
      <c r="T8" s="52"/>
    </row>
    <row r="9" spans="1:41">
      <c r="A9" s="54" t="s">
        <v>601</v>
      </c>
    </row>
    <row r="10" spans="1:41">
      <c r="B10" s="54" t="s">
        <v>595</v>
      </c>
      <c r="C10" s="54"/>
      <c r="S10" s="52" t="s">
        <v>603</v>
      </c>
      <c r="T10" s="52"/>
    </row>
    <row r="11" spans="1:41">
      <c r="S11" s="52" t="s">
        <v>606</v>
      </c>
      <c r="T11" s="52"/>
    </row>
    <row r="12" spans="1:41">
      <c r="AB12" s="56" t="s">
        <v>355</v>
      </c>
    </row>
    <row r="13" spans="1:41">
      <c r="AB13" s="57" t="s">
        <v>353</v>
      </c>
    </row>
    <row r="14" spans="1:41">
      <c r="AB14" s="58" t="s">
        <v>352</v>
      </c>
      <c r="AM14" s="11" t="s">
        <v>1038</v>
      </c>
      <c r="AO14" s="11" t="s">
        <v>1039</v>
      </c>
    </row>
    <row r="15" spans="1:41">
      <c r="A15" s="5" t="s">
        <v>594</v>
      </c>
      <c r="AM15" s="11" t="s">
        <v>461</v>
      </c>
    </row>
    <row r="16" spans="1:41">
      <c r="A16" s="11" t="s">
        <v>1086</v>
      </c>
    </row>
    <row r="17" spans="1:73">
      <c r="A17" s="11" t="s">
        <v>1082</v>
      </c>
      <c r="AF17" s="55"/>
      <c r="AG17" s="55"/>
    </row>
    <row r="18" spans="1:73">
      <c r="BJ18" s="11" t="s">
        <v>633</v>
      </c>
    </row>
    <row r="19" spans="1:73">
      <c r="A19" s="5" t="s">
        <v>0</v>
      </c>
      <c r="B19" s="5" t="s">
        <v>1</v>
      </c>
      <c r="C19" s="5"/>
      <c r="D19" s="8" t="s">
        <v>2</v>
      </c>
      <c r="E19" s="7" t="s">
        <v>3</v>
      </c>
      <c r="F19" s="7" t="s">
        <v>4</v>
      </c>
      <c r="G19" s="7" t="s">
        <v>5</v>
      </c>
      <c r="H19" s="7" t="s">
        <v>6</v>
      </c>
      <c r="I19" s="7" t="s">
        <v>7</v>
      </c>
      <c r="J19" s="7" t="s">
        <v>8</v>
      </c>
      <c r="K19" s="7"/>
      <c r="L19" s="6" t="s">
        <v>9</v>
      </c>
      <c r="M19" s="6"/>
      <c r="N19" s="7" t="s">
        <v>10</v>
      </c>
      <c r="O19" s="5" t="s">
        <v>11</v>
      </c>
      <c r="P19" s="5"/>
      <c r="Q19" s="5"/>
      <c r="R19" s="5"/>
      <c r="S19" s="5"/>
      <c r="T19" s="5"/>
      <c r="U19" s="5" t="s">
        <v>12</v>
      </c>
      <c r="V19" s="5"/>
      <c r="W19" s="5" t="s">
        <v>56</v>
      </c>
      <c r="X19" s="5" t="s">
        <v>18</v>
      </c>
      <c r="Y19" s="5" t="s">
        <v>40</v>
      </c>
      <c r="Z19" s="5"/>
      <c r="AA19" s="183" t="s">
        <v>13</v>
      </c>
      <c r="AB19" s="5" t="s">
        <v>37</v>
      </c>
      <c r="AC19" s="5" t="s">
        <v>445</v>
      </c>
      <c r="AD19" s="5" t="s">
        <v>446</v>
      </c>
      <c r="AE19" s="5" t="s">
        <v>444</v>
      </c>
      <c r="AF19" s="5" t="s">
        <v>448</v>
      </c>
      <c r="AG19" s="5" t="s">
        <v>450</v>
      </c>
      <c r="AH19" s="5" t="s">
        <v>451</v>
      </c>
      <c r="AI19" s="5" t="s">
        <v>452</v>
      </c>
      <c r="AJ19" s="5" t="s">
        <v>453</v>
      </c>
      <c r="AK19" s="5" t="s">
        <v>454</v>
      </c>
      <c r="AL19" s="5" t="s">
        <v>455</v>
      </c>
      <c r="AM19" s="5" t="s">
        <v>459</v>
      </c>
      <c r="AN19" s="7" t="s">
        <v>460</v>
      </c>
      <c r="AO19" s="5" t="s">
        <v>357</v>
      </c>
      <c r="AP19" s="5" t="s">
        <v>359</v>
      </c>
      <c r="AS19" s="5" t="s">
        <v>437</v>
      </c>
      <c r="BG19" s="5"/>
    </row>
    <row r="20" spans="1:73">
      <c r="A20" s="58" t="s">
        <v>93</v>
      </c>
      <c r="B20" s="58">
        <v>1005</v>
      </c>
      <c r="C20" s="58"/>
      <c r="D20" s="63" t="s">
        <v>15</v>
      </c>
      <c r="E20" s="64">
        <v>6</v>
      </c>
      <c r="F20" s="64">
        <v>6</v>
      </c>
      <c r="G20" s="64">
        <v>6</v>
      </c>
      <c r="H20" s="64">
        <v>9</v>
      </c>
      <c r="I20" s="64">
        <v>7</v>
      </c>
      <c r="J20" s="64" t="s">
        <v>15</v>
      </c>
      <c r="K20" s="64" t="s">
        <v>41</v>
      </c>
      <c r="L20" s="65" t="s">
        <v>15</v>
      </c>
      <c r="M20" s="65"/>
      <c r="N20" s="64" t="s">
        <v>15</v>
      </c>
      <c r="O20" s="58" t="s">
        <v>590</v>
      </c>
      <c r="P20" s="58" t="s">
        <v>44</v>
      </c>
      <c r="Q20" s="58"/>
      <c r="R20" s="58"/>
      <c r="S20" s="70"/>
      <c r="T20" s="70"/>
      <c r="U20" s="58" t="s">
        <v>24</v>
      </c>
      <c r="V20" s="58"/>
      <c r="W20" s="67">
        <v>1</v>
      </c>
      <c r="X20" s="67">
        <v>0</v>
      </c>
      <c r="Y20" s="67">
        <v>3</v>
      </c>
      <c r="Z20" s="67"/>
      <c r="AA20" s="185" t="s">
        <v>52</v>
      </c>
      <c r="AB20" s="58" t="s">
        <v>333</v>
      </c>
      <c r="AC20" s="60">
        <f t="shared" ref="AC20:AC83" si="0">VLOOKUP(L20,$AS$23:$AU$40,3)</f>
        <v>1</v>
      </c>
      <c r="AD20" s="60">
        <f t="shared" ref="AD20:AD83" si="1">VLOOKUP(H20,$AW$23:$AX$36,2)</f>
        <v>4.5</v>
      </c>
      <c r="AE20" s="61">
        <f t="shared" ref="AE20:AE83" si="2">AC20+AD20</f>
        <v>5.5</v>
      </c>
      <c r="AF20" s="61">
        <f>INDEX($BA$26:BF$44,MATCH(AE20,$AZ$26:$AZ$44,-1),MATCH(D20,$BA$25:$BF$25))</f>
        <v>0</v>
      </c>
      <c r="AG20" s="61">
        <v>1</v>
      </c>
      <c r="AH20" s="61">
        <v>1</v>
      </c>
      <c r="AI20" s="61">
        <v>1</v>
      </c>
      <c r="AJ20" s="61">
        <v>1</v>
      </c>
      <c r="AK20" s="61">
        <v>0.8</v>
      </c>
      <c r="AL20" s="61">
        <v>0.8</v>
      </c>
      <c r="AM20" s="68">
        <f t="shared" ref="AM20:AM83" si="3">(VLOOKUP(L20,$AS$23:$AV$40,4))*AG20*AH20*AI20*AJ20*AK20*AL20</f>
        <v>3750.4</v>
      </c>
      <c r="AN20" s="69">
        <f t="shared" ref="AN20:AN83" si="4">AM20*((10^H20)*W20)</f>
        <v>3750400000000</v>
      </c>
      <c r="AO20" s="69">
        <f t="shared" ref="AO20:AO83" si="5">INDEX($BK$23:$BU$36,MATCH(L20,$BJ$23:$BJ$36),MATCH(H20,$BK$22:$BU$22))</f>
        <v>10000</v>
      </c>
      <c r="AP20" s="69">
        <f t="shared" ref="AP20:AP83" si="6">AO20*W20</f>
        <v>10000</v>
      </c>
      <c r="AQ20" s="62"/>
      <c r="BG20" s="94"/>
    </row>
    <row r="21" spans="1:73">
      <c r="A21" s="57" t="s">
        <v>224</v>
      </c>
      <c r="B21" s="57">
        <v>1118</v>
      </c>
      <c r="C21" s="57"/>
      <c r="D21" s="71" t="s">
        <v>15</v>
      </c>
      <c r="E21" s="72">
        <v>4</v>
      </c>
      <c r="F21" s="72">
        <v>8</v>
      </c>
      <c r="G21" s="72">
        <v>6</v>
      </c>
      <c r="H21" s="72">
        <v>8</v>
      </c>
      <c r="I21" s="72">
        <v>9</v>
      </c>
      <c r="J21" s="72">
        <v>9</v>
      </c>
      <c r="K21" s="72" t="s">
        <v>41</v>
      </c>
      <c r="L21" s="73" t="s">
        <v>18</v>
      </c>
      <c r="M21" s="73"/>
      <c r="N21" s="72" t="s">
        <v>19</v>
      </c>
      <c r="O21" s="57" t="s">
        <v>28</v>
      </c>
      <c r="P21" s="57" t="s">
        <v>44</v>
      </c>
      <c r="Q21" s="57"/>
      <c r="R21" s="57"/>
      <c r="S21" s="87"/>
      <c r="T21" s="87"/>
      <c r="U21" s="57" t="s">
        <v>15</v>
      </c>
      <c r="V21" s="57"/>
      <c r="W21" s="75">
        <v>7</v>
      </c>
      <c r="X21" s="75">
        <v>0</v>
      </c>
      <c r="Y21" s="75">
        <v>2</v>
      </c>
      <c r="Z21" s="75"/>
      <c r="AA21" s="187" t="s">
        <v>54</v>
      </c>
      <c r="AB21" s="57" t="s">
        <v>341</v>
      </c>
      <c r="AC21" s="60">
        <f t="shared" si="0"/>
        <v>1</v>
      </c>
      <c r="AD21" s="60">
        <f t="shared" si="1"/>
        <v>4</v>
      </c>
      <c r="AE21" s="61">
        <f t="shared" si="2"/>
        <v>5</v>
      </c>
      <c r="AF21" s="61">
        <f>INDEX($BA$26:BF$44,MATCH(AE21,$AZ$26:$AZ$44,-1),MATCH(D21,$BA$25:$BF$25))</f>
        <v>0</v>
      </c>
      <c r="AG21" s="61">
        <v>1</v>
      </c>
      <c r="AH21" s="61">
        <v>1</v>
      </c>
      <c r="AI21" s="61">
        <v>1</v>
      </c>
      <c r="AJ21" s="61">
        <v>1</v>
      </c>
      <c r="AK21" s="61">
        <v>0.8</v>
      </c>
      <c r="AL21" s="61">
        <v>0.8</v>
      </c>
      <c r="AM21" s="76">
        <f t="shared" si="3"/>
        <v>6000</v>
      </c>
      <c r="AN21" s="77">
        <f t="shared" si="4"/>
        <v>4200000000000</v>
      </c>
      <c r="AO21" s="77">
        <f t="shared" si="5"/>
        <v>700</v>
      </c>
      <c r="AP21" s="77">
        <f t="shared" si="6"/>
        <v>4900</v>
      </c>
      <c r="AQ21" s="69"/>
      <c r="AS21" s="11" t="s">
        <v>438</v>
      </c>
      <c r="BG21" s="94"/>
      <c r="BJ21" s="5"/>
      <c r="BK21" s="5" t="s">
        <v>358</v>
      </c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>
      <c r="A22" s="58" t="s">
        <v>297</v>
      </c>
      <c r="B22" s="58">
        <v>2724</v>
      </c>
      <c r="C22" s="58"/>
      <c r="D22" s="63" t="s">
        <v>14</v>
      </c>
      <c r="E22" s="64">
        <v>5</v>
      </c>
      <c r="F22" s="64">
        <v>8</v>
      </c>
      <c r="G22" s="64">
        <v>4</v>
      </c>
      <c r="H22" s="64">
        <v>8</v>
      </c>
      <c r="I22" s="64">
        <v>7</v>
      </c>
      <c r="J22" s="64">
        <v>7</v>
      </c>
      <c r="K22" s="64" t="s">
        <v>41</v>
      </c>
      <c r="L22" s="65">
        <v>8</v>
      </c>
      <c r="M22" s="65"/>
      <c r="N22" s="64"/>
      <c r="O22" s="58" t="s">
        <v>28</v>
      </c>
      <c r="P22" s="58"/>
      <c r="Q22" s="58"/>
      <c r="R22" s="58"/>
      <c r="S22" s="70"/>
      <c r="T22" s="70"/>
      <c r="U22" s="58" t="s">
        <v>15</v>
      </c>
      <c r="V22" s="58"/>
      <c r="W22" s="67">
        <v>6</v>
      </c>
      <c r="X22" s="67">
        <v>0</v>
      </c>
      <c r="Y22" s="67">
        <v>0</v>
      </c>
      <c r="Z22" s="67"/>
      <c r="AA22" s="185" t="s">
        <v>587</v>
      </c>
      <c r="AB22" s="58" t="s">
        <v>347</v>
      </c>
      <c r="AC22" s="60">
        <f t="shared" si="0"/>
        <v>0.5</v>
      </c>
      <c r="AD22" s="60">
        <f t="shared" si="1"/>
        <v>4</v>
      </c>
      <c r="AE22" s="61">
        <f t="shared" si="2"/>
        <v>4.5</v>
      </c>
      <c r="AF22" s="61">
        <f>INDEX($BA$26:BF$44,MATCH(AE22,$AZ$26:$AZ$44,-1),MATCH(D22,$BA$25:$BF$25))</f>
        <v>0</v>
      </c>
      <c r="AG22" s="61">
        <v>1</v>
      </c>
      <c r="AH22" s="61">
        <v>1</v>
      </c>
      <c r="AI22" s="61">
        <v>1</v>
      </c>
      <c r="AJ22" s="61">
        <v>1</v>
      </c>
      <c r="AK22" s="61">
        <v>1</v>
      </c>
      <c r="AL22" s="61">
        <v>0.8</v>
      </c>
      <c r="AM22" s="68">
        <f t="shared" si="3"/>
        <v>1832</v>
      </c>
      <c r="AN22" s="69">
        <f t="shared" si="4"/>
        <v>1099200000000</v>
      </c>
      <c r="AO22" s="69">
        <f t="shared" si="5"/>
        <v>1500</v>
      </c>
      <c r="AP22" s="69">
        <f t="shared" si="6"/>
        <v>9000</v>
      </c>
      <c r="AQ22" s="62"/>
      <c r="AS22" s="11" t="s">
        <v>439</v>
      </c>
      <c r="AZ22" s="62" t="s">
        <v>473</v>
      </c>
      <c r="BG22" s="94"/>
      <c r="BJ22" s="95" t="s">
        <v>440</v>
      </c>
      <c r="BK22" s="95">
        <v>0</v>
      </c>
      <c r="BL22" s="95">
        <v>1</v>
      </c>
      <c r="BM22" s="95">
        <v>2</v>
      </c>
      <c r="BN22" s="95">
        <v>3</v>
      </c>
      <c r="BO22" s="95">
        <v>4</v>
      </c>
      <c r="BP22" s="95">
        <v>5</v>
      </c>
      <c r="BQ22" s="95">
        <v>6</v>
      </c>
      <c r="BR22" s="95">
        <v>7</v>
      </c>
      <c r="BS22" s="95">
        <v>8</v>
      </c>
      <c r="BT22" s="95">
        <v>9</v>
      </c>
      <c r="BU22" s="95" t="s">
        <v>15</v>
      </c>
    </row>
    <row r="23" spans="1:73">
      <c r="A23" s="78" t="s">
        <v>272</v>
      </c>
      <c r="B23" s="78">
        <v>2116</v>
      </c>
      <c r="C23" s="78"/>
      <c r="D23" s="79" t="s">
        <v>14</v>
      </c>
      <c r="E23" s="80">
        <v>1</v>
      </c>
      <c r="F23" s="80">
        <v>6</v>
      </c>
      <c r="G23" s="80">
        <v>0</v>
      </c>
      <c r="H23" s="80">
        <v>8</v>
      </c>
      <c r="I23" s="80" t="s">
        <v>17</v>
      </c>
      <c r="J23" s="80" t="s">
        <v>14</v>
      </c>
      <c r="K23" s="80" t="s">
        <v>41</v>
      </c>
      <c r="L23" s="81" t="s">
        <v>18</v>
      </c>
      <c r="M23" s="81"/>
      <c r="N23" s="80" t="s">
        <v>15</v>
      </c>
      <c r="O23" s="78" t="s">
        <v>35</v>
      </c>
      <c r="P23" s="78" t="s">
        <v>44</v>
      </c>
      <c r="Q23" s="78"/>
      <c r="R23" s="78"/>
      <c r="S23" s="83"/>
      <c r="T23" s="83"/>
      <c r="U23" s="78" t="s">
        <v>15</v>
      </c>
      <c r="V23" s="78"/>
      <c r="W23" s="56">
        <v>6</v>
      </c>
      <c r="X23" s="56">
        <v>0</v>
      </c>
      <c r="Y23" s="56">
        <v>2</v>
      </c>
      <c r="Z23" s="56"/>
      <c r="AA23" s="186" t="s">
        <v>55</v>
      </c>
      <c r="AB23" s="78" t="s">
        <v>342</v>
      </c>
      <c r="AC23" s="60">
        <f t="shared" si="0"/>
        <v>1</v>
      </c>
      <c r="AD23" s="60">
        <f t="shared" si="1"/>
        <v>4</v>
      </c>
      <c r="AE23" s="61">
        <f t="shared" si="2"/>
        <v>5</v>
      </c>
      <c r="AF23" s="61">
        <f>INDEX($BA$26:BF$44,MATCH(AE23,$AZ$26:$AZ$44,-1),MATCH(D23,$BA$25:$BF$25))</f>
        <v>-0.5</v>
      </c>
      <c r="AG23" s="61">
        <v>1</v>
      </c>
      <c r="AH23" s="61">
        <v>1</v>
      </c>
      <c r="AI23" s="61">
        <v>1</v>
      </c>
      <c r="AJ23" s="61">
        <v>1</v>
      </c>
      <c r="AK23" s="61">
        <v>1</v>
      </c>
      <c r="AL23" s="61">
        <v>0.8</v>
      </c>
      <c r="AM23" s="84">
        <f t="shared" si="3"/>
        <v>7500</v>
      </c>
      <c r="AN23" s="85">
        <f t="shared" si="4"/>
        <v>4500000000000</v>
      </c>
      <c r="AO23" s="85">
        <f t="shared" si="5"/>
        <v>700</v>
      </c>
      <c r="AP23" s="85">
        <f t="shared" si="6"/>
        <v>4200</v>
      </c>
      <c r="AQ23" s="62"/>
      <c r="AS23" s="7" t="s">
        <v>626</v>
      </c>
      <c r="AT23" s="7" t="s">
        <v>440</v>
      </c>
      <c r="AU23" s="7" t="s">
        <v>441</v>
      </c>
      <c r="AV23" s="7" t="s">
        <v>449</v>
      </c>
      <c r="AW23" s="7" t="s">
        <v>442</v>
      </c>
      <c r="AX23" s="7" t="s">
        <v>443</v>
      </c>
      <c r="BG23" s="94"/>
      <c r="BJ23" s="95">
        <v>0</v>
      </c>
      <c r="BK23" s="62">
        <v>0</v>
      </c>
      <c r="BL23" s="62">
        <v>0</v>
      </c>
      <c r="BM23" s="62">
        <v>0</v>
      </c>
      <c r="BN23" s="62">
        <v>0</v>
      </c>
      <c r="BO23" s="62">
        <v>0</v>
      </c>
      <c r="BP23" s="62">
        <v>0</v>
      </c>
      <c r="BQ23" s="62">
        <v>0</v>
      </c>
      <c r="BR23" s="62">
        <v>1</v>
      </c>
      <c r="BS23" s="62">
        <v>10</v>
      </c>
      <c r="BT23" s="62">
        <v>100</v>
      </c>
      <c r="BU23" s="62">
        <v>1000</v>
      </c>
    </row>
    <row r="24" spans="1:73">
      <c r="A24" s="58" t="s">
        <v>296</v>
      </c>
      <c r="B24" s="58">
        <v>2719</v>
      </c>
      <c r="C24" s="58"/>
      <c r="D24" s="63" t="s">
        <v>15</v>
      </c>
      <c r="E24" s="64">
        <v>8</v>
      </c>
      <c r="F24" s="64">
        <v>8</v>
      </c>
      <c r="G24" s="64">
        <v>4</v>
      </c>
      <c r="H24" s="64">
        <v>8</v>
      </c>
      <c r="I24" s="64">
        <v>5</v>
      </c>
      <c r="J24" s="64">
        <v>6</v>
      </c>
      <c r="K24" s="64" t="s">
        <v>41</v>
      </c>
      <c r="L24" s="65" t="s">
        <v>18</v>
      </c>
      <c r="M24" s="65"/>
      <c r="N24" s="64" t="s">
        <v>19</v>
      </c>
      <c r="O24" s="58" t="s">
        <v>28</v>
      </c>
      <c r="P24" s="58" t="s">
        <v>44</v>
      </c>
      <c r="Q24" s="58"/>
      <c r="R24" s="58"/>
      <c r="S24" s="70"/>
      <c r="T24" s="70"/>
      <c r="U24" s="58" t="s">
        <v>15</v>
      </c>
      <c r="V24" s="58"/>
      <c r="W24" s="67">
        <v>2</v>
      </c>
      <c r="X24" s="67">
        <v>0</v>
      </c>
      <c r="Y24" s="67">
        <v>3</v>
      </c>
      <c r="Z24" s="67"/>
      <c r="AA24" s="185" t="s">
        <v>587</v>
      </c>
      <c r="AB24" s="58" t="s">
        <v>343</v>
      </c>
      <c r="AC24" s="60">
        <f t="shared" si="0"/>
        <v>1</v>
      </c>
      <c r="AD24" s="60">
        <f t="shared" si="1"/>
        <v>4</v>
      </c>
      <c r="AE24" s="61">
        <f t="shared" si="2"/>
        <v>5</v>
      </c>
      <c r="AF24" s="61">
        <f>INDEX($BA$26:BF$44,MATCH(AE24,$AZ$26:$AZ$44,-1),MATCH(D24,$BA$25:$BF$25))</f>
        <v>0</v>
      </c>
      <c r="AG24" s="61">
        <v>1</v>
      </c>
      <c r="AH24" s="61">
        <v>1</v>
      </c>
      <c r="AI24" s="61">
        <v>1</v>
      </c>
      <c r="AJ24" s="61">
        <v>1</v>
      </c>
      <c r="AK24" s="61">
        <v>0.8</v>
      </c>
      <c r="AL24" s="61">
        <v>0.8</v>
      </c>
      <c r="AM24" s="68">
        <f t="shared" si="3"/>
        <v>6000</v>
      </c>
      <c r="AN24" s="69">
        <f t="shared" si="4"/>
        <v>1200000000000</v>
      </c>
      <c r="AO24" s="69">
        <f t="shared" si="5"/>
        <v>700</v>
      </c>
      <c r="AP24" s="69">
        <f t="shared" si="6"/>
        <v>1400</v>
      </c>
      <c r="AQ24" s="77"/>
      <c r="AS24" s="47">
        <v>0</v>
      </c>
      <c r="AT24" s="47">
        <v>0</v>
      </c>
      <c r="AU24" s="47">
        <v>-0.5</v>
      </c>
      <c r="AV24" s="96">
        <v>55</v>
      </c>
      <c r="AW24" s="47">
        <v>0</v>
      </c>
      <c r="AX24" s="47">
        <v>0</v>
      </c>
      <c r="AZ24" s="62"/>
      <c r="BC24" s="5" t="s">
        <v>447</v>
      </c>
      <c r="BG24" s="94"/>
      <c r="BJ24" s="95">
        <v>1</v>
      </c>
      <c r="BK24" s="62">
        <v>0</v>
      </c>
      <c r="BL24" s="62">
        <v>0</v>
      </c>
      <c r="BM24" s="62">
        <v>0</v>
      </c>
      <c r="BN24" s="62">
        <v>0</v>
      </c>
      <c r="BO24" s="62">
        <v>0</v>
      </c>
      <c r="BP24" s="62">
        <v>0</v>
      </c>
      <c r="BQ24" s="62">
        <v>1</v>
      </c>
      <c r="BR24" s="62">
        <v>5</v>
      </c>
      <c r="BS24" s="62">
        <v>50</v>
      </c>
      <c r="BT24" s="62">
        <v>500</v>
      </c>
      <c r="BU24" s="62">
        <v>5000</v>
      </c>
    </row>
    <row r="25" spans="1:73">
      <c r="A25" s="78" t="s">
        <v>250</v>
      </c>
      <c r="B25" s="78">
        <v>1713</v>
      </c>
      <c r="C25" s="78"/>
      <c r="D25" s="79" t="s">
        <v>15</v>
      </c>
      <c r="E25" s="80">
        <v>2</v>
      </c>
      <c r="F25" s="80">
        <v>6</v>
      </c>
      <c r="G25" s="80">
        <v>0</v>
      </c>
      <c r="H25" s="80">
        <v>8</v>
      </c>
      <c r="I25" s="80">
        <v>7</v>
      </c>
      <c r="J25" s="80">
        <v>7</v>
      </c>
      <c r="K25" s="80" t="s">
        <v>41</v>
      </c>
      <c r="L25" s="81" t="s">
        <v>15</v>
      </c>
      <c r="M25" s="81"/>
      <c r="N25" s="80" t="s">
        <v>19</v>
      </c>
      <c r="O25" s="78" t="s">
        <v>35</v>
      </c>
      <c r="P25" s="78" t="s">
        <v>28</v>
      </c>
      <c r="Q25" s="78"/>
      <c r="R25" s="78"/>
      <c r="S25" s="83"/>
      <c r="T25" s="83"/>
      <c r="U25" s="78" t="s">
        <v>15</v>
      </c>
      <c r="V25" s="78"/>
      <c r="W25" s="56">
        <v>1</v>
      </c>
      <c r="X25" s="56">
        <v>0</v>
      </c>
      <c r="Y25" s="56">
        <v>0</v>
      </c>
      <c r="Z25" s="56"/>
      <c r="AA25" s="186" t="s">
        <v>588</v>
      </c>
      <c r="AB25" s="78" t="s">
        <v>342</v>
      </c>
      <c r="AC25" s="60">
        <f t="shared" si="0"/>
        <v>1</v>
      </c>
      <c r="AD25" s="60">
        <f t="shared" si="1"/>
        <v>4</v>
      </c>
      <c r="AE25" s="61">
        <f t="shared" si="2"/>
        <v>5</v>
      </c>
      <c r="AF25" s="61">
        <f>INDEX($BA$26:BF$44,MATCH(AE25,$AZ$26:$AZ$44,-1),MATCH(D25,$BA$25:$BF$25))</f>
        <v>0</v>
      </c>
      <c r="AG25" s="61">
        <v>1</v>
      </c>
      <c r="AH25" s="61">
        <v>1</v>
      </c>
      <c r="AI25" s="61">
        <v>1</v>
      </c>
      <c r="AJ25" s="61">
        <v>1</v>
      </c>
      <c r="AK25" s="61">
        <v>1</v>
      </c>
      <c r="AL25" s="61">
        <v>0.8</v>
      </c>
      <c r="AM25" s="84">
        <f t="shared" si="3"/>
        <v>4688</v>
      </c>
      <c r="AN25" s="85">
        <f t="shared" si="4"/>
        <v>468800000000</v>
      </c>
      <c r="AO25" s="85">
        <f t="shared" si="5"/>
        <v>1000</v>
      </c>
      <c r="AP25" s="85">
        <f t="shared" si="6"/>
        <v>1000</v>
      </c>
      <c r="AQ25" s="62"/>
      <c r="AS25" s="47">
        <v>1</v>
      </c>
      <c r="AT25" s="47">
        <v>1</v>
      </c>
      <c r="AU25" s="47">
        <v>-0.5</v>
      </c>
      <c r="AV25" s="96">
        <v>85</v>
      </c>
      <c r="AW25" s="47">
        <v>1</v>
      </c>
      <c r="AX25" s="47">
        <v>0.5</v>
      </c>
      <c r="AZ25" s="97" t="s">
        <v>444</v>
      </c>
      <c r="BA25" s="5" t="s">
        <v>15</v>
      </c>
      <c r="BB25" s="5" t="s">
        <v>18</v>
      </c>
      <c r="BC25" s="5" t="s">
        <v>14</v>
      </c>
      <c r="BD25" s="5" t="s">
        <v>16</v>
      </c>
      <c r="BE25" s="5" t="s">
        <v>17</v>
      </c>
      <c r="BF25" s="5" t="s">
        <v>22</v>
      </c>
      <c r="BG25" s="94"/>
      <c r="BJ25" s="95">
        <v>2</v>
      </c>
      <c r="BK25" s="62">
        <v>0</v>
      </c>
      <c r="BL25" s="62">
        <v>0</v>
      </c>
      <c r="BM25" s="62">
        <v>0</v>
      </c>
      <c r="BN25" s="62">
        <v>0</v>
      </c>
      <c r="BO25" s="62">
        <v>0</v>
      </c>
      <c r="BP25" s="62">
        <v>1</v>
      </c>
      <c r="BQ25" s="62">
        <v>5</v>
      </c>
      <c r="BR25" s="62">
        <v>50</v>
      </c>
      <c r="BS25" s="62">
        <v>500</v>
      </c>
      <c r="BT25" s="62">
        <v>5000</v>
      </c>
      <c r="BU25" s="62">
        <v>50000</v>
      </c>
    </row>
    <row r="26" spans="1:73">
      <c r="A26" s="58" t="s">
        <v>143</v>
      </c>
      <c r="B26" s="58">
        <v>2408</v>
      </c>
      <c r="C26" s="58"/>
      <c r="D26" s="63" t="s">
        <v>15</v>
      </c>
      <c r="E26" s="64">
        <v>3</v>
      </c>
      <c r="F26" s="64">
        <v>8</v>
      </c>
      <c r="G26" s="64">
        <v>3</v>
      </c>
      <c r="H26" s="64">
        <v>7</v>
      </c>
      <c r="I26" s="64">
        <v>4</v>
      </c>
      <c r="J26" s="64">
        <v>8</v>
      </c>
      <c r="K26" s="64" t="s">
        <v>41</v>
      </c>
      <c r="L26" s="65" t="s">
        <v>15</v>
      </c>
      <c r="M26" s="65"/>
      <c r="N26" s="64" t="s">
        <v>19</v>
      </c>
      <c r="O26" s="58" t="s">
        <v>28</v>
      </c>
      <c r="P26" s="58" t="s">
        <v>44</v>
      </c>
      <c r="Q26" s="58"/>
      <c r="R26" s="58"/>
      <c r="S26" s="70"/>
      <c r="T26" s="70"/>
      <c r="U26" s="58" t="s">
        <v>18</v>
      </c>
      <c r="V26" s="58"/>
      <c r="W26" s="67">
        <v>4</v>
      </c>
      <c r="X26" s="67">
        <v>1</v>
      </c>
      <c r="Y26" s="67">
        <v>0</v>
      </c>
      <c r="Z26" s="67"/>
      <c r="AA26" s="185" t="s">
        <v>592</v>
      </c>
      <c r="AB26" s="58" t="s">
        <v>334</v>
      </c>
      <c r="AC26" s="60">
        <f t="shared" si="0"/>
        <v>1</v>
      </c>
      <c r="AD26" s="60">
        <f t="shared" si="1"/>
        <v>3.5</v>
      </c>
      <c r="AE26" s="61">
        <f t="shared" si="2"/>
        <v>4.5</v>
      </c>
      <c r="AF26" s="61">
        <f>INDEX($BA$26:BF$44,MATCH(AE26,$AZ$26:$AZ$44,-1),MATCH(D26,$BA$25:$BF$25))</f>
        <v>0.5</v>
      </c>
      <c r="AG26" s="61">
        <v>1</v>
      </c>
      <c r="AH26" s="61">
        <v>1</v>
      </c>
      <c r="AI26" s="61">
        <v>1</v>
      </c>
      <c r="AJ26" s="61">
        <v>1</v>
      </c>
      <c r="AK26" s="61">
        <v>1</v>
      </c>
      <c r="AL26" s="61">
        <v>0.8</v>
      </c>
      <c r="AM26" s="68">
        <f t="shared" si="3"/>
        <v>4688</v>
      </c>
      <c r="AN26" s="69">
        <f t="shared" si="4"/>
        <v>187520000000</v>
      </c>
      <c r="AO26" s="69">
        <f t="shared" si="5"/>
        <v>100</v>
      </c>
      <c r="AP26" s="69">
        <f t="shared" si="6"/>
        <v>400</v>
      </c>
      <c r="AQ26" s="69"/>
      <c r="AS26" s="47">
        <v>2</v>
      </c>
      <c r="AT26" s="47">
        <v>2</v>
      </c>
      <c r="AU26" s="47">
        <v>-0.5</v>
      </c>
      <c r="AV26" s="96">
        <v>135</v>
      </c>
      <c r="AW26" s="47">
        <v>2</v>
      </c>
      <c r="AX26" s="47">
        <v>1</v>
      </c>
      <c r="AZ26" s="98">
        <v>8</v>
      </c>
      <c r="BA26" s="60">
        <v>0</v>
      </c>
      <c r="BB26" s="60">
        <v>-1</v>
      </c>
      <c r="BC26" s="60">
        <v>-1.5</v>
      </c>
      <c r="BD26" s="60">
        <v>-2</v>
      </c>
      <c r="BE26" s="89">
        <v>-2.5</v>
      </c>
      <c r="BF26" s="60">
        <v>-5</v>
      </c>
      <c r="BG26" s="94"/>
      <c r="BJ26" s="95">
        <v>3</v>
      </c>
      <c r="BK26" s="62">
        <v>0</v>
      </c>
      <c r="BL26" s="62">
        <v>0</v>
      </c>
      <c r="BM26" s="62">
        <v>0</v>
      </c>
      <c r="BN26" s="62">
        <v>0</v>
      </c>
      <c r="BO26" s="62">
        <v>1</v>
      </c>
      <c r="BP26" s="62">
        <v>10</v>
      </c>
      <c r="BQ26" s="62">
        <v>100</v>
      </c>
      <c r="BR26" s="62">
        <v>1000</v>
      </c>
      <c r="BS26" s="62">
        <v>10000</v>
      </c>
      <c r="BT26" s="62">
        <v>50000</v>
      </c>
      <c r="BU26" s="62">
        <v>100000</v>
      </c>
    </row>
    <row r="27" spans="1:73">
      <c r="A27" s="58" t="s">
        <v>148</v>
      </c>
      <c r="B27" s="58">
        <v>2602</v>
      </c>
      <c r="C27" s="58"/>
      <c r="D27" s="63" t="s">
        <v>15</v>
      </c>
      <c r="E27" s="64">
        <v>6</v>
      </c>
      <c r="F27" s="64">
        <v>8</v>
      </c>
      <c r="G27" s="64" t="s">
        <v>15</v>
      </c>
      <c r="H27" s="64">
        <v>7</v>
      </c>
      <c r="I27" s="64">
        <v>9</v>
      </c>
      <c r="J27" s="64">
        <v>6</v>
      </c>
      <c r="K27" s="64" t="s">
        <v>41</v>
      </c>
      <c r="L27" s="65" t="s">
        <v>15</v>
      </c>
      <c r="M27" s="65"/>
      <c r="N27" s="64" t="s">
        <v>19</v>
      </c>
      <c r="O27" s="58" t="s">
        <v>28</v>
      </c>
      <c r="P27" s="58" t="s">
        <v>30</v>
      </c>
      <c r="Q27" s="58"/>
      <c r="R27" s="58"/>
      <c r="S27" s="70"/>
      <c r="T27" s="70"/>
      <c r="U27" s="58" t="s">
        <v>18</v>
      </c>
      <c r="V27" s="58"/>
      <c r="W27" s="67">
        <v>3</v>
      </c>
      <c r="X27" s="67">
        <v>2</v>
      </c>
      <c r="Y27" s="67">
        <v>0</v>
      </c>
      <c r="Z27" s="67"/>
      <c r="AA27" s="185" t="s">
        <v>27</v>
      </c>
      <c r="AB27" s="58" t="s">
        <v>335</v>
      </c>
      <c r="AC27" s="60">
        <f t="shared" si="0"/>
        <v>1</v>
      </c>
      <c r="AD27" s="60">
        <f t="shared" si="1"/>
        <v>3.5</v>
      </c>
      <c r="AE27" s="61">
        <f t="shared" si="2"/>
        <v>4.5</v>
      </c>
      <c r="AF27" s="61">
        <f>INDEX($BA$26:BF$44,MATCH(AE27,$AZ$26:$AZ$44,-1),MATCH(D27,$BA$25:$BF$25))</f>
        <v>0.5</v>
      </c>
      <c r="AG27" s="61">
        <v>1</v>
      </c>
      <c r="AH27" s="61">
        <v>1</v>
      </c>
      <c r="AI27" s="61">
        <v>1</v>
      </c>
      <c r="AJ27" s="61">
        <v>1</v>
      </c>
      <c r="AK27" s="61">
        <v>1</v>
      </c>
      <c r="AL27" s="61">
        <v>0.8</v>
      </c>
      <c r="AM27" s="68">
        <f t="shared" si="3"/>
        <v>4688</v>
      </c>
      <c r="AN27" s="69">
        <f t="shared" si="4"/>
        <v>140640000000</v>
      </c>
      <c r="AO27" s="69">
        <f t="shared" si="5"/>
        <v>100</v>
      </c>
      <c r="AP27" s="69">
        <f t="shared" si="6"/>
        <v>300</v>
      </c>
      <c r="AQ27" s="62"/>
      <c r="AS27" s="47">
        <v>3</v>
      </c>
      <c r="AT27" s="47">
        <v>3</v>
      </c>
      <c r="AU27" s="47">
        <v>0</v>
      </c>
      <c r="AV27" s="96">
        <v>220</v>
      </c>
      <c r="AW27" s="47">
        <v>3</v>
      </c>
      <c r="AX27" s="47">
        <v>1.5</v>
      </c>
      <c r="AZ27" s="98">
        <v>7.5</v>
      </c>
      <c r="BA27" s="60">
        <v>0</v>
      </c>
      <c r="BB27" s="60">
        <v>-1</v>
      </c>
      <c r="BC27" s="60">
        <v>-1.5</v>
      </c>
      <c r="BD27" s="60">
        <v>-2</v>
      </c>
      <c r="BE27" s="89">
        <v>-2.5</v>
      </c>
      <c r="BF27" s="60">
        <v>-5</v>
      </c>
      <c r="BG27" s="94"/>
      <c r="BJ27" s="95">
        <v>4</v>
      </c>
      <c r="BK27" s="62">
        <v>0</v>
      </c>
      <c r="BL27" s="62">
        <v>0</v>
      </c>
      <c r="BM27" s="62">
        <v>0</v>
      </c>
      <c r="BN27" s="62">
        <v>0</v>
      </c>
      <c r="BO27" s="62">
        <v>1</v>
      </c>
      <c r="BP27" s="62">
        <v>10</v>
      </c>
      <c r="BQ27" s="62">
        <v>100</v>
      </c>
      <c r="BR27" s="62">
        <v>1000</v>
      </c>
      <c r="BS27" s="62">
        <v>2000</v>
      </c>
      <c r="BT27" s="62">
        <v>20000</v>
      </c>
      <c r="BU27" s="62">
        <v>200000</v>
      </c>
    </row>
    <row r="28" spans="1:73">
      <c r="A28" s="58" t="s">
        <v>88</v>
      </c>
      <c r="B28" s="58">
        <v>903</v>
      </c>
      <c r="C28" s="58"/>
      <c r="D28" s="63" t="s">
        <v>18</v>
      </c>
      <c r="E28" s="64">
        <v>8</v>
      </c>
      <c r="F28" s="64">
        <v>5</v>
      </c>
      <c r="G28" s="64">
        <v>7</v>
      </c>
      <c r="H28" s="64">
        <v>7</v>
      </c>
      <c r="I28" s="64" t="s">
        <v>18</v>
      </c>
      <c r="J28" s="64" t="s">
        <v>16</v>
      </c>
      <c r="K28" s="64" t="s">
        <v>41</v>
      </c>
      <c r="L28" s="65">
        <v>7</v>
      </c>
      <c r="M28" s="65"/>
      <c r="N28" s="64"/>
      <c r="O28" s="58" t="s">
        <v>20</v>
      </c>
      <c r="P28" s="58"/>
      <c r="Q28" s="58"/>
      <c r="R28" s="58"/>
      <c r="S28" s="70"/>
      <c r="T28" s="70"/>
      <c r="U28" s="58" t="s">
        <v>18</v>
      </c>
      <c r="V28" s="58"/>
      <c r="W28" s="67">
        <v>2</v>
      </c>
      <c r="X28" s="67">
        <v>2</v>
      </c>
      <c r="Y28" s="67">
        <v>0</v>
      </c>
      <c r="Z28" s="67"/>
      <c r="AA28" s="185" t="s">
        <v>52</v>
      </c>
      <c r="AB28" s="58" t="s">
        <v>333</v>
      </c>
      <c r="AC28" s="60">
        <f t="shared" si="0"/>
        <v>0.5</v>
      </c>
      <c r="AD28" s="60">
        <f t="shared" si="1"/>
        <v>3.5</v>
      </c>
      <c r="AE28" s="61">
        <f t="shared" si="2"/>
        <v>4</v>
      </c>
      <c r="AF28" s="61">
        <f>INDEX($BA$26:BF$44,MATCH(AE28,$AZ$26:$AZ$44,-1),MATCH(D28,$BA$25:$BF$25))</f>
        <v>0</v>
      </c>
      <c r="AG28" s="61">
        <v>1</v>
      </c>
      <c r="AH28" s="61">
        <v>1</v>
      </c>
      <c r="AI28" s="61">
        <v>1</v>
      </c>
      <c r="AJ28" s="61">
        <v>1</v>
      </c>
      <c r="AK28" s="61">
        <v>1</v>
      </c>
      <c r="AL28" s="61">
        <v>0.8</v>
      </c>
      <c r="AM28" s="68">
        <f t="shared" si="3"/>
        <v>1144</v>
      </c>
      <c r="AN28" s="69">
        <f t="shared" si="4"/>
        <v>22880000000</v>
      </c>
      <c r="AO28" s="69">
        <f t="shared" si="5"/>
        <v>200</v>
      </c>
      <c r="AP28" s="69">
        <f t="shared" si="6"/>
        <v>400</v>
      </c>
      <c r="AQ28" s="62"/>
      <c r="AS28" s="47">
        <v>4</v>
      </c>
      <c r="AT28" s="47">
        <v>4</v>
      </c>
      <c r="AU28" s="47">
        <v>0</v>
      </c>
      <c r="AV28" s="96">
        <v>350</v>
      </c>
      <c r="AW28" s="47">
        <v>4</v>
      </c>
      <c r="AX28" s="47">
        <v>2</v>
      </c>
      <c r="AZ28" s="98">
        <v>7</v>
      </c>
      <c r="BA28" s="60">
        <v>0</v>
      </c>
      <c r="BB28" s="60">
        <v>-1</v>
      </c>
      <c r="BC28" s="60">
        <v>-1.5</v>
      </c>
      <c r="BD28" s="60">
        <v>-2</v>
      </c>
      <c r="BE28" s="89">
        <v>-2.5</v>
      </c>
      <c r="BF28" s="60">
        <v>-5</v>
      </c>
      <c r="BG28" s="94"/>
      <c r="BJ28" s="95">
        <v>5</v>
      </c>
      <c r="BK28" s="62">
        <v>0</v>
      </c>
      <c r="BL28" s="62">
        <v>0</v>
      </c>
      <c r="BM28" s="62">
        <v>0</v>
      </c>
      <c r="BN28" s="62">
        <v>1</v>
      </c>
      <c r="BO28" s="62">
        <v>2</v>
      </c>
      <c r="BP28" s="62">
        <v>3</v>
      </c>
      <c r="BQ28" s="62">
        <v>30</v>
      </c>
      <c r="BR28" s="62">
        <v>300</v>
      </c>
      <c r="BS28" s="62">
        <v>3000</v>
      </c>
      <c r="BT28" s="62">
        <v>30000</v>
      </c>
      <c r="BU28" s="62">
        <v>300000</v>
      </c>
    </row>
    <row r="29" spans="1:73">
      <c r="A29" s="58" t="s">
        <v>176</v>
      </c>
      <c r="B29" s="58">
        <v>3107</v>
      </c>
      <c r="C29" s="58"/>
      <c r="D29" s="63" t="s">
        <v>14</v>
      </c>
      <c r="E29" s="64">
        <v>8</v>
      </c>
      <c r="F29" s="64">
        <v>8</v>
      </c>
      <c r="G29" s="64">
        <v>6</v>
      </c>
      <c r="H29" s="64">
        <v>7</v>
      </c>
      <c r="I29" s="64" t="s">
        <v>16</v>
      </c>
      <c r="J29" s="64">
        <v>9</v>
      </c>
      <c r="K29" s="64" t="s">
        <v>41</v>
      </c>
      <c r="L29" s="65">
        <v>9</v>
      </c>
      <c r="M29" s="65"/>
      <c r="N29" s="64"/>
      <c r="O29" s="58" t="s">
        <v>20</v>
      </c>
      <c r="P29" s="58"/>
      <c r="Q29" s="58"/>
      <c r="R29" s="58"/>
      <c r="S29" s="70"/>
      <c r="T29" s="70"/>
      <c r="U29" s="58" t="s">
        <v>18</v>
      </c>
      <c r="V29" s="58"/>
      <c r="W29" s="67">
        <v>2</v>
      </c>
      <c r="X29" s="67">
        <v>0</v>
      </c>
      <c r="Y29" s="67">
        <v>4</v>
      </c>
      <c r="Z29" s="67"/>
      <c r="AA29" s="185" t="s">
        <v>27</v>
      </c>
      <c r="AB29" s="58" t="s">
        <v>335</v>
      </c>
      <c r="AC29" s="60">
        <f t="shared" si="0"/>
        <v>1</v>
      </c>
      <c r="AD29" s="60">
        <f t="shared" si="1"/>
        <v>3.5</v>
      </c>
      <c r="AE29" s="61">
        <f t="shared" si="2"/>
        <v>4.5</v>
      </c>
      <c r="AF29" s="61">
        <f>INDEX($BA$26:BF$44,MATCH(AE29,$AZ$26:$AZ$44,-1),MATCH(D29,$BA$25:$BF$25))</f>
        <v>0</v>
      </c>
      <c r="AG29" s="61">
        <v>1</v>
      </c>
      <c r="AH29" s="61">
        <v>1</v>
      </c>
      <c r="AI29" s="61">
        <v>1</v>
      </c>
      <c r="AJ29" s="61">
        <v>1</v>
      </c>
      <c r="AK29" s="61">
        <v>1</v>
      </c>
      <c r="AL29" s="61">
        <v>0.8</v>
      </c>
      <c r="AM29" s="68">
        <f t="shared" si="3"/>
        <v>2928</v>
      </c>
      <c r="AN29" s="69">
        <f t="shared" si="4"/>
        <v>58560000000</v>
      </c>
      <c r="AO29" s="69">
        <f t="shared" si="5"/>
        <v>120</v>
      </c>
      <c r="AP29" s="69">
        <f t="shared" si="6"/>
        <v>240</v>
      </c>
      <c r="AQ29" s="62"/>
      <c r="AS29" s="47">
        <v>5</v>
      </c>
      <c r="AT29" s="47">
        <v>5</v>
      </c>
      <c r="AU29" s="47">
        <v>0</v>
      </c>
      <c r="AV29" s="96">
        <v>560</v>
      </c>
      <c r="AW29" s="47">
        <v>5</v>
      </c>
      <c r="AX29" s="47">
        <v>2.5</v>
      </c>
      <c r="AZ29" s="98">
        <v>6.5</v>
      </c>
      <c r="BA29" s="60">
        <v>0</v>
      </c>
      <c r="BB29" s="60">
        <v>-0.5</v>
      </c>
      <c r="BC29" s="60">
        <v>-1</v>
      </c>
      <c r="BD29" s="60">
        <v>-1.5</v>
      </c>
      <c r="BE29" s="89">
        <v>-2</v>
      </c>
      <c r="BF29" s="60">
        <v>-4.5</v>
      </c>
      <c r="BG29" s="94"/>
      <c r="BJ29" s="95">
        <v>6</v>
      </c>
      <c r="BK29" s="62">
        <v>0</v>
      </c>
      <c r="BL29" s="62">
        <v>0</v>
      </c>
      <c r="BM29" s="62">
        <v>0</v>
      </c>
      <c r="BN29" s="62">
        <v>1</v>
      </c>
      <c r="BO29" s="62">
        <v>2</v>
      </c>
      <c r="BP29" s="62">
        <v>3</v>
      </c>
      <c r="BQ29" s="62">
        <v>30</v>
      </c>
      <c r="BR29" s="62">
        <v>300</v>
      </c>
      <c r="BS29" s="62">
        <v>3000</v>
      </c>
      <c r="BT29" s="62">
        <v>30000</v>
      </c>
      <c r="BU29" s="62">
        <v>300000</v>
      </c>
    </row>
    <row r="30" spans="1:73">
      <c r="A30" s="78" t="s">
        <v>68</v>
      </c>
      <c r="B30" s="78">
        <v>401</v>
      </c>
      <c r="C30" s="78"/>
      <c r="D30" s="79" t="s">
        <v>16</v>
      </c>
      <c r="E30" s="80">
        <v>5</v>
      </c>
      <c r="F30" s="80">
        <v>5</v>
      </c>
      <c r="G30" s="80">
        <v>3</v>
      </c>
      <c r="H30" s="80">
        <v>7</v>
      </c>
      <c r="I30" s="80">
        <v>7</v>
      </c>
      <c r="J30" s="80">
        <v>2</v>
      </c>
      <c r="K30" s="80" t="s">
        <v>41</v>
      </c>
      <c r="L30" s="81">
        <v>5</v>
      </c>
      <c r="M30" s="81"/>
      <c r="N30" s="80"/>
      <c r="O30" s="78" t="s">
        <v>25</v>
      </c>
      <c r="P30" s="78" t="s">
        <v>6</v>
      </c>
      <c r="Q30" s="78"/>
      <c r="R30" s="78"/>
      <c r="S30" s="83"/>
      <c r="T30" s="83"/>
      <c r="U30" s="78" t="s">
        <v>18</v>
      </c>
      <c r="V30" s="78"/>
      <c r="W30" s="56">
        <v>1</v>
      </c>
      <c r="X30" s="56">
        <v>2</v>
      </c>
      <c r="Y30" s="56">
        <v>0</v>
      </c>
      <c r="Z30" s="56"/>
      <c r="AA30" s="186" t="s">
        <v>27</v>
      </c>
      <c r="AB30" s="78" t="s">
        <v>332</v>
      </c>
      <c r="AC30" s="60">
        <f t="shared" si="0"/>
        <v>0</v>
      </c>
      <c r="AD30" s="60">
        <f t="shared" si="1"/>
        <v>3.5</v>
      </c>
      <c r="AE30" s="61">
        <f t="shared" si="2"/>
        <v>3.5</v>
      </c>
      <c r="AF30" s="61">
        <f>INDEX($BA$26:BF$44,MATCH(AE30,$AZ$26:$AZ$44,-1),MATCH(D30,$BA$25:$BF$25))</f>
        <v>0</v>
      </c>
      <c r="AG30" s="61">
        <v>1</v>
      </c>
      <c r="AH30" s="61">
        <v>1</v>
      </c>
      <c r="AI30" s="61">
        <v>1</v>
      </c>
      <c r="AJ30" s="61">
        <v>1</v>
      </c>
      <c r="AK30" s="61">
        <v>1</v>
      </c>
      <c r="AL30" s="61">
        <v>0.8</v>
      </c>
      <c r="AM30" s="84">
        <f t="shared" si="3"/>
        <v>448</v>
      </c>
      <c r="AN30" s="85">
        <f t="shared" si="4"/>
        <v>4480000000</v>
      </c>
      <c r="AO30" s="85">
        <f t="shared" si="5"/>
        <v>300</v>
      </c>
      <c r="AP30" s="85">
        <f t="shared" si="6"/>
        <v>300</v>
      </c>
      <c r="AQ30" s="62"/>
      <c r="AS30" s="47">
        <v>6</v>
      </c>
      <c r="AT30" s="47">
        <v>6</v>
      </c>
      <c r="AU30" s="47">
        <v>0.5</v>
      </c>
      <c r="AV30" s="96">
        <v>895</v>
      </c>
      <c r="AW30" s="47">
        <v>6</v>
      </c>
      <c r="AX30" s="47">
        <v>3</v>
      </c>
      <c r="AZ30" s="98">
        <v>6</v>
      </c>
      <c r="BA30" s="60">
        <v>0</v>
      </c>
      <c r="BB30" s="60">
        <v>-0.5</v>
      </c>
      <c r="BC30" s="60">
        <v>-1</v>
      </c>
      <c r="BD30" s="60">
        <v>-1.5</v>
      </c>
      <c r="BE30" s="89">
        <v>-2</v>
      </c>
      <c r="BF30" s="60">
        <v>-4.5</v>
      </c>
      <c r="BG30" s="94"/>
      <c r="BJ30" s="95">
        <v>7</v>
      </c>
      <c r="BK30" s="62">
        <v>0</v>
      </c>
      <c r="BL30" s="62">
        <v>0</v>
      </c>
      <c r="BM30" s="62">
        <v>0</v>
      </c>
      <c r="BN30" s="62">
        <v>0</v>
      </c>
      <c r="BO30" s="62">
        <v>1</v>
      </c>
      <c r="BP30" s="62">
        <v>2</v>
      </c>
      <c r="BQ30" s="62">
        <v>20</v>
      </c>
      <c r="BR30" s="62">
        <v>200</v>
      </c>
      <c r="BS30" s="62">
        <v>2000</v>
      </c>
      <c r="BT30" s="62">
        <v>20000</v>
      </c>
      <c r="BU30" s="62">
        <v>200000</v>
      </c>
    </row>
    <row r="31" spans="1:73">
      <c r="A31" s="58" t="s">
        <v>214</v>
      </c>
      <c r="B31" s="58">
        <v>933</v>
      </c>
      <c r="C31" s="58"/>
      <c r="D31" s="63" t="s">
        <v>18</v>
      </c>
      <c r="E31" s="64">
        <v>8</v>
      </c>
      <c r="F31" s="64">
        <v>8</v>
      </c>
      <c r="G31" s="64">
        <v>6</v>
      </c>
      <c r="H31" s="64">
        <v>7</v>
      </c>
      <c r="I31" s="64">
        <v>7</v>
      </c>
      <c r="J31" s="64">
        <v>4</v>
      </c>
      <c r="K31" s="64" t="s">
        <v>41</v>
      </c>
      <c r="L31" s="65">
        <v>9</v>
      </c>
      <c r="M31" s="65"/>
      <c r="N31" s="64"/>
      <c r="O31" s="58" t="s">
        <v>20</v>
      </c>
      <c r="P31" s="58" t="s">
        <v>28</v>
      </c>
      <c r="Q31" s="58"/>
      <c r="R31" s="58"/>
      <c r="S31" s="70"/>
      <c r="T31" s="70"/>
      <c r="U31" s="58" t="s">
        <v>18</v>
      </c>
      <c r="V31" s="58"/>
      <c r="W31" s="67">
        <v>1</v>
      </c>
      <c r="X31" s="67">
        <v>0</v>
      </c>
      <c r="Y31" s="67">
        <v>2</v>
      </c>
      <c r="Z31" s="67"/>
      <c r="AA31" s="185" t="s">
        <v>207</v>
      </c>
      <c r="AB31" s="58" t="s">
        <v>349</v>
      </c>
      <c r="AC31" s="60">
        <f t="shared" si="0"/>
        <v>1</v>
      </c>
      <c r="AD31" s="60">
        <f t="shared" si="1"/>
        <v>3.5</v>
      </c>
      <c r="AE31" s="61">
        <f t="shared" si="2"/>
        <v>4.5</v>
      </c>
      <c r="AF31" s="61">
        <f>INDEX($BA$26:BF$44,MATCH(AE31,$AZ$26:$AZ$44,-1),MATCH(D31,$BA$25:$BF$25))</f>
        <v>0</v>
      </c>
      <c r="AG31" s="61">
        <v>1</v>
      </c>
      <c r="AH31" s="61">
        <v>1</v>
      </c>
      <c r="AI31" s="61">
        <v>1</v>
      </c>
      <c r="AJ31" s="61">
        <v>1</v>
      </c>
      <c r="AK31" s="61">
        <v>1</v>
      </c>
      <c r="AL31" s="61">
        <v>0.8</v>
      </c>
      <c r="AM31" s="68">
        <f t="shared" si="3"/>
        <v>2928</v>
      </c>
      <c r="AN31" s="69">
        <f t="shared" si="4"/>
        <v>29280000000</v>
      </c>
      <c r="AO31" s="69">
        <f t="shared" si="5"/>
        <v>120</v>
      </c>
      <c r="AP31" s="69">
        <f t="shared" si="6"/>
        <v>120</v>
      </c>
      <c r="AQ31" s="62"/>
      <c r="AS31" s="47">
        <v>7</v>
      </c>
      <c r="AT31" s="47">
        <v>7</v>
      </c>
      <c r="AU31" s="47">
        <v>0.5</v>
      </c>
      <c r="AV31" s="96">
        <v>1430</v>
      </c>
      <c r="AW31" s="47">
        <v>7</v>
      </c>
      <c r="AX31" s="47">
        <v>3.5</v>
      </c>
      <c r="AZ31" s="98">
        <v>5.5</v>
      </c>
      <c r="BA31" s="60">
        <v>0</v>
      </c>
      <c r="BB31" s="60">
        <v>0</v>
      </c>
      <c r="BC31" s="60">
        <v>-0.5</v>
      </c>
      <c r="BD31" s="60">
        <v>-1</v>
      </c>
      <c r="BE31" s="89">
        <v>-1.5</v>
      </c>
      <c r="BF31" s="60">
        <v>-4</v>
      </c>
      <c r="BG31" s="94"/>
      <c r="BJ31" s="95">
        <v>8</v>
      </c>
      <c r="BK31" s="62">
        <v>0</v>
      </c>
      <c r="BL31" s="62">
        <v>0</v>
      </c>
      <c r="BM31" s="62">
        <v>0</v>
      </c>
      <c r="BN31" s="62">
        <v>0</v>
      </c>
      <c r="BO31" s="62">
        <v>0</v>
      </c>
      <c r="BP31" s="62">
        <v>1</v>
      </c>
      <c r="BQ31" s="62">
        <v>15</v>
      </c>
      <c r="BR31" s="62">
        <v>150</v>
      </c>
      <c r="BS31" s="62">
        <v>1500</v>
      </c>
      <c r="BT31" s="62">
        <v>15000</v>
      </c>
      <c r="BU31" s="62">
        <v>150000</v>
      </c>
    </row>
    <row r="32" spans="1:73">
      <c r="A32" s="58" t="s">
        <v>122</v>
      </c>
      <c r="B32" s="58">
        <v>1904</v>
      </c>
      <c r="C32" s="58"/>
      <c r="D32" s="63" t="s">
        <v>15</v>
      </c>
      <c r="E32" s="64">
        <v>2</v>
      </c>
      <c r="F32" s="64">
        <v>6</v>
      </c>
      <c r="G32" s="64">
        <v>5</v>
      </c>
      <c r="H32" s="64">
        <v>7</v>
      </c>
      <c r="I32" s="64" t="s">
        <v>15</v>
      </c>
      <c r="J32" s="64" t="s">
        <v>15</v>
      </c>
      <c r="K32" s="64" t="s">
        <v>41</v>
      </c>
      <c r="L32" s="65" t="s">
        <v>15</v>
      </c>
      <c r="M32" s="65"/>
      <c r="N32" s="64" t="s">
        <v>19</v>
      </c>
      <c r="O32" s="58" t="s">
        <v>20</v>
      </c>
      <c r="P32" s="58" t="s">
        <v>44</v>
      </c>
      <c r="Q32" s="58"/>
      <c r="R32" s="58"/>
      <c r="S32" s="70"/>
      <c r="T32" s="70"/>
      <c r="U32" s="58" t="s">
        <v>18</v>
      </c>
      <c r="V32" s="58"/>
      <c r="W32" s="67">
        <v>1</v>
      </c>
      <c r="X32" s="67">
        <v>0</v>
      </c>
      <c r="Y32" s="67">
        <v>3</v>
      </c>
      <c r="Z32" s="67"/>
      <c r="AA32" s="185" t="s">
        <v>589</v>
      </c>
      <c r="AB32" s="58" t="s">
        <v>334</v>
      </c>
      <c r="AC32" s="60">
        <f t="shared" si="0"/>
        <v>1</v>
      </c>
      <c r="AD32" s="60">
        <f t="shared" si="1"/>
        <v>3.5</v>
      </c>
      <c r="AE32" s="61">
        <f t="shared" si="2"/>
        <v>4.5</v>
      </c>
      <c r="AF32" s="61">
        <f>INDEX($BA$26:BF$44,MATCH(AE32,$AZ$26:$AZ$44,-1),MATCH(D32,$BA$25:$BF$25))</f>
        <v>0.5</v>
      </c>
      <c r="AG32" s="61">
        <v>1</v>
      </c>
      <c r="AH32" s="61">
        <v>1</v>
      </c>
      <c r="AI32" s="61">
        <v>1</v>
      </c>
      <c r="AJ32" s="61">
        <v>1</v>
      </c>
      <c r="AK32" s="61">
        <v>1</v>
      </c>
      <c r="AL32" s="61">
        <v>0.8</v>
      </c>
      <c r="AM32" s="68">
        <f t="shared" si="3"/>
        <v>4688</v>
      </c>
      <c r="AN32" s="69">
        <f t="shared" si="4"/>
        <v>46880000000</v>
      </c>
      <c r="AO32" s="69">
        <f t="shared" si="5"/>
        <v>100</v>
      </c>
      <c r="AP32" s="69">
        <f t="shared" si="6"/>
        <v>100</v>
      </c>
      <c r="AQ32" s="62"/>
      <c r="AS32" s="47">
        <v>8</v>
      </c>
      <c r="AT32" s="47">
        <v>8</v>
      </c>
      <c r="AU32" s="47">
        <v>0.5</v>
      </c>
      <c r="AV32" s="96">
        <v>2290</v>
      </c>
      <c r="AW32" s="47">
        <v>8</v>
      </c>
      <c r="AX32" s="47">
        <v>4</v>
      </c>
      <c r="AZ32" s="98">
        <v>5</v>
      </c>
      <c r="BA32" s="60">
        <v>0</v>
      </c>
      <c r="BB32" s="60">
        <v>0</v>
      </c>
      <c r="BC32" s="60">
        <v>-0.5</v>
      </c>
      <c r="BD32" s="60">
        <v>-1</v>
      </c>
      <c r="BE32" s="89">
        <v>-1.5</v>
      </c>
      <c r="BF32" s="60">
        <v>-4</v>
      </c>
      <c r="BG32" s="94"/>
      <c r="BJ32" s="95">
        <v>9</v>
      </c>
      <c r="BK32" s="62">
        <v>0</v>
      </c>
      <c r="BL32" s="62">
        <v>0</v>
      </c>
      <c r="BM32" s="62">
        <v>0</v>
      </c>
      <c r="BN32" s="62">
        <v>0</v>
      </c>
      <c r="BO32" s="62">
        <v>0</v>
      </c>
      <c r="BP32" s="62">
        <v>1</v>
      </c>
      <c r="BQ32" s="62">
        <v>12</v>
      </c>
      <c r="BR32" s="62">
        <v>120</v>
      </c>
      <c r="BS32" s="62">
        <v>1200</v>
      </c>
      <c r="BT32" s="62">
        <v>12000</v>
      </c>
      <c r="BU32" s="62">
        <v>120000</v>
      </c>
    </row>
    <row r="33" spans="1:73">
      <c r="A33" s="58" t="s">
        <v>38</v>
      </c>
      <c r="B33" s="58">
        <v>2211</v>
      </c>
      <c r="C33" s="58"/>
      <c r="D33" s="63" t="s">
        <v>15</v>
      </c>
      <c r="E33" s="64">
        <v>9</v>
      </c>
      <c r="F33" s="64">
        <v>8</v>
      </c>
      <c r="G33" s="64" t="s">
        <v>15</v>
      </c>
      <c r="H33" s="64">
        <v>6</v>
      </c>
      <c r="I33" s="64">
        <v>5</v>
      </c>
      <c r="J33" s="64" t="s">
        <v>15</v>
      </c>
      <c r="K33" s="64" t="s">
        <v>41</v>
      </c>
      <c r="L33" s="65" t="s">
        <v>15</v>
      </c>
      <c r="M33" s="65"/>
      <c r="N33" s="64" t="s">
        <v>19</v>
      </c>
      <c r="O33" s="58" t="s">
        <v>25</v>
      </c>
      <c r="P33" s="58" t="s">
        <v>28</v>
      </c>
      <c r="Q33" s="58" t="s">
        <v>30</v>
      </c>
      <c r="R33" s="58" t="s">
        <v>44</v>
      </c>
      <c r="S33" s="70"/>
      <c r="T33" s="70"/>
      <c r="U33" s="58" t="s">
        <v>18</v>
      </c>
      <c r="V33" s="58"/>
      <c r="W33" s="67">
        <v>7</v>
      </c>
      <c r="X33" s="67">
        <v>0</v>
      </c>
      <c r="Y33" s="67">
        <v>0</v>
      </c>
      <c r="Z33" s="67"/>
      <c r="AA33" s="185" t="s">
        <v>591</v>
      </c>
      <c r="AB33" s="58" t="s">
        <v>342</v>
      </c>
      <c r="AC33" s="60">
        <f t="shared" si="0"/>
        <v>1</v>
      </c>
      <c r="AD33" s="60">
        <f t="shared" si="1"/>
        <v>3</v>
      </c>
      <c r="AE33" s="61">
        <f t="shared" si="2"/>
        <v>4</v>
      </c>
      <c r="AF33" s="61">
        <f>INDEX($BA$26:BF$44,MATCH(AE33,$AZ$26:$AZ$44,-1),MATCH(D33,$BA$25:$BF$25))</f>
        <v>0.5</v>
      </c>
      <c r="AG33" s="61">
        <v>1</v>
      </c>
      <c r="AH33" s="61">
        <v>1</v>
      </c>
      <c r="AI33" s="61">
        <v>1</v>
      </c>
      <c r="AJ33" s="61">
        <v>1</v>
      </c>
      <c r="AK33" s="61">
        <v>1</v>
      </c>
      <c r="AL33" s="61">
        <v>0.8</v>
      </c>
      <c r="AM33" s="68">
        <f t="shared" si="3"/>
        <v>4688</v>
      </c>
      <c r="AN33" s="69">
        <f t="shared" si="4"/>
        <v>32816000000</v>
      </c>
      <c r="AO33" s="69">
        <f t="shared" si="5"/>
        <v>10</v>
      </c>
      <c r="AP33" s="69">
        <f t="shared" si="6"/>
        <v>70</v>
      </c>
      <c r="AQ33" s="62"/>
      <c r="AR33" s="99"/>
      <c r="AS33" s="47">
        <v>9</v>
      </c>
      <c r="AT33" s="47">
        <v>9</v>
      </c>
      <c r="AU33" s="47">
        <v>1</v>
      </c>
      <c r="AV33" s="96">
        <v>3660</v>
      </c>
      <c r="AW33" s="47">
        <v>9</v>
      </c>
      <c r="AX33" s="47">
        <v>4.5</v>
      </c>
      <c r="AZ33" s="98">
        <v>4.5</v>
      </c>
      <c r="BA33" s="60">
        <v>0.5</v>
      </c>
      <c r="BB33" s="60">
        <v>0</v>
      </c>
      <c r="BC33" s="60">
        <v>0</v>
      </c>
      <c r="BD33" s="60">
        <v>-0.5</v>
      </c>
      <c r="BE33" s="89">
        <v>-1</v>
      </c>
      <c r="BF33" s="60">
        <v>-3.5</v>
      </c>
      <c r="BG33" s="94"/>
      <c r="BJ33" s="95" t="s">
        <v>15</v>
      </c>
      <c r="BK33" s="62">
        <v>0</v>
      </c>
      <c r="BL33" s="62">
        <v>0</v>
      </c>
      <c r="BM33" s="62">
        <v>0</v>
      </c>
      <c r="BN33" s="62">
        <v>0</v>
      </c>
      <c r="BO33" s="62">
        <v>0</v>
      </c>
      <c r="BP33" s="62">
        <v>1</v>
      </c>
      <c r="BQ33" s="62">
        <v>10</v>
      </c>
      <c r="BR33" s="62">
        <v>100</v>
      </c>
      <c r="BS33" s="62">
        <v>1000</v>
      </c>
      <c r="BT33" s="62">
        <v>10000</v>
      </c>
      <c r="BU33" s="62">
        <v>100000</v>
      </c>
    </row>
    <row r="34" spans="1:73">
      <c r="A34" s="11" t="s">
        <v>161</v>
      </c>
      <c r="B34" s="11">
        <v>2805</v>
      </c>
      <c r="D34" s="49" t="s">
        <v>16</v>
      </c>
      <c r="E34" s="47">
        <v>5</v>
      </c>
      <c r="F34" s="47">
        <v>3</v>
      </c>
      <c r="G34" s="47">
        <v>1</v>
      </c>
      <c r="H34" s="47">
        <v>6</v>
      </c>
      <c r="I34" s="47">
        <v>5</v>
      </c>
      <c r="J34" s="47">
        <v>6</v>
      </c>
      <c r="K34" s="47" t="s">
        <v>41</v>
      </c>
      <c r="L34" s="48">
        <v>6</v>
      </c>
      <c r="M34" s="48"/>
      <c r="N34" s="47"/>
      <c r="O34" s="11" t="s">
        <v>27</v>
      </c>
      <c r="P34" s="11" t="s">
        <v>25</v>
      </c>
      <c r="Q34" s="11" t="s">
        <v>6</v>
      </c>
      <c r="S34" s="59"/>
      <c r="T34" s="59"/>
      <c r="U34" s="11" t="s">
        <v>18</v>
      </c>
      <c r="W34" s="45">
        <v>6</v>
      </c>
      <c r="X34" s="45">
        <v>0</v>
      </c>
      <c r="Y34" s="45">
        <v>2</v>
      </c>
      <c r="Z34" s="45"/>
      <c r="AA34" s="184" t="s">
        <v>27</v>
      </c>
      <c r="AB34" s="11" t="s">
        <v>335</v>
      </c>
      <c r="AC34" s="60">
        <f t="shared" si="0"/>
        <v>0.5</v>
      </c>
      <c r="AD34" s="60">
        <f t="shared" si="1"/>
        <v>3</v>
      </c>
      <c r="AE34" s="61">
        <f t="shared" si="2"/>
        <v>3.5</v>
      </c>
      <c r="AF34" s="61">
        <f>INDEX($BA$26:BF$44,MATCH(AE34,$AZ$26:$AZ$44,-1),MATCH(D34,$BA$25:$BF$25))</f>
        <v>0</v>
      </c>
      <c r="AG34" s="61">
        <v>1</v>
      </c>
      <c r="AH34" s="61">
        <v>1</v>
      </c>
      <c r="AI34" s="61">
        <v>1</v>
      </c>
      <c r="AJ34" s="61">
        <v>1</v>
      </c>
      <c r="AK34" s="61">
        <v>1</v>
      </c>
      <c r="AL34" s="61">
        <v>0.8</v>
      </c>
      <c r="AM34" s="61">
        <f t="shared" si="3"/>
        <v>716</v>
      </c>
      <c r="AN34" s="62">
        <f t="shared" si="4"/>
        <v>4296000000</v>
      </c>
      <c r="AO34" s="62">
        <f t="shared" si="5"/>
        <v>30</v>
      </c>
      <c r="AP34" s="62">
        <f t="shared" si="6"/>
        <v>180</v>
      </c>
      <c r="AQ34" s="69"/>
      <c r="AR34" s="99"/>
      <c r="AS34" s="47" t="s">
        <v>15</v>
      </c>
      <c r="AT34" s="47">
        <v>10</v>
      </c>
      <c r="AU34" s="47">
        <v>1</v>
      </c>
      <c r="AV34" s="96">
        <v>5860</v>
      </c>
      <c r="AW34" s="47" t="s">
        <v>15</v>
      </c>
      <c r="AX34" s="47">
        <v>5</v>
      </c>
      <c r="AZ34" s="98">
        <v>4</v>
      </c>
      <c r="BA34" s="60">
        <v>0.5</v>
      </c>
      <c r="BB34" s="60">
        <v>0</v>
      </c>
      <c r="BC34" s="60">
        <v>0</v>
      </c>
      <c r="BD34" s="60">
        <v>-0.5</v>
      </c>
      <c r="BE34" s="89">
        <v>-1</v>
      </c>
      <c r="BF34" s="60">
        <v>-3.5</v>
      </c>
      <c r="BG34" s="94"/>
      <c r="BJ34" s="95" t="s">
        <v>18</v>
      </c>
      <c r="BK34" s="62">
        <v>0</v>
      </c>
      <c r="BL34" s="62">
        <v>0</v>
      </c>
      <c r="BM34" s="62">
        <v>0</v>
      </c>
      <c r="BN34" s="62">
        <v>0</v>
      </c>
      <c r="BO34" s="62">
        <v>0</v>
      </c>
      <c r="BP34" s="62">
        <v>0</v>
      </c>
      <c r="BQ34" s="62">
        <v>7</v>
      </c>
      <c r="BR34" s="62">
        <v>70</v>
      </c>
      <c r="BS34" s="62">
        <v>700</v>
      </c>
      <c r="BT34" s="62">
        <v>7000</v>
      </c>
      <c r="BU34" s="62">
        <v>70000</v>
      </c>
    </row>
    <row r="35" spans="1:73">
      <c r="A35" s="57" t="s">
        <v>282</v>
      </c>
      <c r="B35" s="57">
        <v>2434</v>
      </c>
      <c r="C35" s="57"/>
      <c r="D35" s="71" t="s">
        <v>14</v>
      </c>
      <c r="E35" s="72">
        <v>4</v>
      </c>
      <c r="F35" s="72">
        <v>6</v>
      </c>
      <c r="G35" s="72">
        <v>6</v>
      </c>
      <c r="H35" s="72">
        <v>6</v>
      </c>
      <c r="I35" s="72">
        <v>7</v>
      </c>
      <c r="J35" s="72">
        <v>7</v>
      </c>
      <c r="K35" s="72" t="s">
        <v>41</v>
      </c>
      <c r="L35" s="73">
        <v>8</v>
      </c>
      <c r="M35" s="73"/>
      <c r="N35" s="72"/>
      <c r="O35" s="57" t="s">
        <v>20</v>
      </c>
      <c r="P35" s="57" t="s">
        <v>25</v>
      </c>
      <c r="Q35" s="57" t="s">
        <v>28</v>
      </c>
      <c r="R35" s="57" t="s">
        <v>44</v>
      </c>
      <c r="S35" s="87"/>
      <c r="T35" s="87"/>
      <c r="U35" s="57" t="s">
        <v>18</v>
      </c>
      <c r="V35" s="57"/>
      <c r="W35" s="75">
        <v>6</v>
      </c>
      <c r="X35" s="75">
        <v>1</v>
      </c>
      <c r="Y35" s="75">
        <v>3</v>
      </c>
      <c r="Z35" s="75"/>
      <c r="AA35" s="187" t="s">
        <v>243</v>
      </c>
      <c r="AB35" s="57" t="s">
        <v>350</v>
      </c>
      <c r="AC35" s="60">
        <f t="shared" si="0"/>
        <v>0.5</v>
      </c>
      <c r="AD35" s="60">
        <f t="shared" si="1"/>
        <v>3</v>
      </c>
      <c r="AE35" s="61">
        <f t="shared" si="2"/>
        <v>3.5</v>
      </c>
      <c r="AF35" s="61">
        <f>INDEX($BA$26:BF$44,MATCH(AE35,$AZ$26:$AZ$44,-1),MATCH(D35,$BA$25:$BF$25))</f>
        <v>0</v>
      </c>
      <c r="AG35" s="61">
        <v>1</v>
      </c>
      <c r="AH35" s="61">
        <v>1</v>
      </c>
      <c r="AI35" s="61">
        <v>1</v>
      </c>
      <c r="AJ35" s="61">
        <v>0.8</v>
      </c>
      <c r="AK35" s="61">
        <v>0.8</v>
      </c>
      <c r="AL35" s="61">
        <v>0.8</v>
      </c>
      <c r="AM35" s="76">
        <f t="shared" si="3"/>
        <v>1172.4800000000002</v>
      </c>
      <c r="AN35" s="77">
        <f t="shared" si="4"/>
        <v>7034880000.0000019</v>
      </c>
      <c r="AO35" s="77">
        <f t="shared" si="5"/>
        <v>15</v>
      </c>
      <c r="AP35" s="77">
        <f t="shared" si="6"/>
        <v>90</v>
      </c>
      <c r="AQ35" s="69"/>
      <c r="AR35" s="100"/>
      <c r="AS35" s="47" t="s">
        <v>18</v>
      </c>
      <c r="AT35" s="47">
        <v>11</v>
      </c>
      <c r="AU35" s="47">
        <v>1</v>
      </c>
      <c r="AV35" s="96">
        <v>9375</v>
      </c>
      <c r="AW35" s="47" t="s">
        <v>18</v>
      </c>
      <c r="AX35" s="47">
        <v>5.5</v>
      </c>
      <c r="AZ35" s="98">
        <v>3.5</v>
      </c>
      <c r="BA35" s="60">
        <v>0.5</v>
      </c>
      <c r="BB35" s="60">
        <v>0.5</v>
      </c>
      <c r="BC35" s="60">
        <v>0</v>
      </c>
      <c r="BD35" s="60">
        <v>0</v>
      </c>
      <c r="BE35" s="89">
        <v>-0.5</v>
      </c>
      <c r="BF35" s="60">
        <v>-3</v>
      </c>
      <c r="BG35" s="94"/>
      <c r="BJ35" s="95" t="s">
        <v>14</v>
      </c>
      <c r="BK35" s="62">
        <v>0</v>
      </c>
      <c r="BL35" s="62">
        <v>0</v>
      </c>
      <c r="BM35" s="62">
        <v>0</v>
      </c>
      <c r="BN35" s="62">
        <v>0</v>
      </c>
      <c r="BO35" s="62">
        <v>0</v>
      </c>
      <c r="BP35" s="62">
        <v>0</v>
      </c>
      <c r="BQ35" s="62">
        <v>5</v>
      </c>
      <c r="BR35" s="62">
        <v>50</v>
      </c>
      <c r="BS35" s="62">
        <v>500</v>
      </c>
      <c r="BT35" s="62">
        <v>5000</v>
      </c>
      <c r="BU35" s="62">
        <v>50000</v>
      </c>
    </row>
    <row r="36" spans="1:73">
      <c r="A36" s="58" t="s">
        <v>136</v>
      </c>
      <c r="B36" s="58">
        <v>2207</v>
      </c>
      <c r="C36" s="58"/>
      <c r="D36" s="63" t="s">
        <v>15</v>
      </c>
      <c r="E36" s="64" t="s">
        <v>15</v>
      </c>
      <c r="F36" s="64">
        <v>8</v>
      </c>
      <c r="G36" s="64" t="s">
        <v>15</v>
      </c>
      <c r="H36" s="64">
        <v>6</v>
      </c>
      <c r="I36" s="64">
        <v>7</v>
      </c>
      <c r="J36" s="64">
        <v>8</v>
      </c>
      <c r="K36" s="64" t="s">
        <v>41</v>
      </c>
      <c r="L36" s="65" t="s">
        <v>15</v>
      </c>
      <c r="M36" s="65"/>
      <c r="N36" s="64" t="s">
        <v>19</v>
      </c>
      <c r="O36" s="58" t="s">
        <v>25</v>
      </c>
      <c r="P36" s="58" t="s">
        <v>28</v>
      </c>
      <c r="Q36" s="58" t="s">
        <v>30</v>
      </c>
      <c r="R36" s="58" t="s">
        <v>44</v>
      </c>
      <c r="S36" s="70"/>
      <c r="T36" s="70"/>
      <c r="U36" s="58" t="s">
        <v>18</v>
      </c>
      <c r="V36" s="58"/>
      <c r="W36" s="67">
        <v>5</v>
      </c>
      <c r="X36" s="67">
        <v>0</v>
      </c>
      <c r="Y36" s="67">
        <v>0</v>
      </c>
      <c r="Z36" s="67"/>
      <c r="AA36" s="185" t="s">
        <v>610</v>
      </c>
      <c r="AB36" s="58" t="s">
        <v>334</v>
      </c>
      <c r="AC36" s="60">
        <f t="shared" si="0"/>
        <v>1</v>
      </c>
      <c r="AD36" s="60">
        <f t="shared" si="1"/>
        <v>3</v>
      </c>
      <c r="AE36" s="61">
        <f t="shared" si="2"/>
        <v>4</v>
      </c>
      <c r="AF36" s="61">
        <f>INDEX($BA$26:BF$44,MATCH(AE36,$AZ$26:$AZ$44,-1),MATCH(D36,$BA$25:$BF$25))</f>
        <v>0.5</v>
      </c>
      <c r="AG36" s="61">
        <v>1</v>
      </c>
      <c r="AH36" s="61">
        <v>1</v>
      </c>
      <c r="AI36" s="61">
        <v>1</v>
      </c>
      <c r="AJ36" s="61">
        <v>1</v>
      </c>
      <c r="AK36" s="61">
        <v>1</v>
      </c>
      <c r="AL36" s="61">
        <v>0.8</v>
      </c>
      <c r="AM36" s="68">
        <f t="shared" si="3"/>
        <v>4688</v>
      </c>
      <c r="AN36" s="69">
        <f t="shared" si="4"/>
        <v>23440000000</v>
      </c>
      <c r="AO36" s="69">
        <f t="shared" si="5"/>
        <v>10</v>
      </c>
      <c r="AP36" s="69">
        <f t="shared" si="6"/>
        <v>50</v>
      </c>
      <c r="AQ36" s="85"/>
      <c r="AR36" s="100"/>
      <c r="AS36" s="47" t="s">
        <v>14</v>
      </c>
      <c r="AT36" s="47">
        <v>12</v>
      </c>
      <c r="AU36" s="47">
        <v>1.5</v>
      </c>
      <c r="AV36" s="96">
        <v>15000</v>
      </c>
      <c r="AW36" s="47" t="s">
        <v>14</v>
      </c>
      <c r="AX36" s="47">
        <v>6</v>
      </c>
      <c r="AZ36" s="98">
        <v>3</v>
      </c>
      <c r="BA36" s="60">
        <v>0.5</v>
      </c>
      <c r="BB36" s="60">
        <v>0.5</v>
      </c>
      <c r="BC36" s="60">
        <v>0</v>
      </c>
      <c r="BD36" s="60">
        <v>0</v>
      </c>
      <c r="BE36" s="89">
        <v>-0.5</v>
      </c>
      <c r="BF36" s="60">
        <v>-3</v>
      </c>
      <c r="BJ36" s="95" t="s">
        <v>16</v>
      </c>
      <c r="BK36" s="62">
        <v>0</v>
      </c>
      <c r="BL36" s="62">
        <v>0</v>
      </c>
      <c r="BM36" s="62">
        <v>0</v>
      </c>
      <c r="BN36" s="62">
        <v>0</v>
      </c>
      <c r="BO36" s="62">
        <v>0</v>
      </c>
      <c r="BP36" s="62">
        <v>0</v>
      </c>
      <c r="BQ36" s="62">
        <v>5</v>
      </c>
      <c r="BR36" s="62">
        <v>50</v>
      </c>
      <c r="BS36" s="62">
        <v>500</v>
      </c>
      <c r="BT36" s="62">
        <v>5000</v>
      </c>
      <c r="BU36" s="62">
        <v>50000</v>
      </c>
    </row>
    <row r="37" spans="1:73">
      <c r="A37" s="11" t="s">
        <v>78</v>
      </c>
      <c r="B37" s="11">
        <v>609</v>
      </c>
      <c r="D37" s="49" t="s">
        <v>15</v>
      </c>
      <c r="E37" s="47">
        <v>7</v>
      </c>
      <c r="F37" s="47">
        <v>9</v>
      </c>
      <c r="G37" s="47">
        <v>9</v>
      </c>
      <c r="H37" s="47">
        <v>6</v>
      </c>
      <c r="I37" s="47">
        <v>5</v>
      </c>
      <c r="J37" s="47">
        <v>0</v>
      </c>
      <c r="K37" s="47" t="s">
        <v>41</v>
      </c>
      <c r="L37" s="48" t="s">
        <v>15</v>
      </c>
      <c r="M37" s="48"/>
      <c r="N37" s="47"/>
      <c r="O37" s="11" t="s">
        <v>25</v>
      </c>
      <c r="S37" s="59"/>
      <c r="T37" s="59"/>
      <c r="U37" s="11" t="s">
        <v>18</v>
      </c>
      <c r="W37" s="45">
        <v>4</v>
      </c>
      <c r="X37" s="45">
        <v>2</v>
      </c>
      <c r="Y37" s="45">
        <v>4</v>
      </c>
      <c r="Z37" s="45"/>
      <c r="AA37" s="184" t="s">
        <v>27</v>
      </c>
      <c r="AB37" s="11" t="s">
        <v>332</v>
      </c>
      <c r="AC37" s="60">
        <f t="shared" si="0"/>
        <v>1</v>
      </c>
      <c r="AD37" s="60">
        <f t="shared" si="1"/>
        <v>3</v>
      </c>
      <c r="AE37" s="61">
        <f t="shared" si="2"/>
        <v>4</v>
      </c>
      <c r="AF37" s="61">
        <f>INDEX($BA$26:BF$44,MATCH(AE37,$AZ$26:$AZ$44,-1),MATCH(D37,$BA$25:$BF$25))</f>
        <v>0.5</v>
      </c>
      <c r="AG37" s="61">
        <v>1</v>
      </c>
      <c r="AH37" s="61">
        <v>1</v>
      </c>
      <c r="AI37" s="61">
        <v>1</v>
      </c>
      <c r="AJ37" s="61">
        <v>0.8</v>
      </c>
      <c r="AK37" s="61">
        <v>1</v>
      </c>
      <c r="AL37" s="61">
        <v>0.8</v>
      </c>
      <c r="AM37" s="61">
        <f t="shared" si="3"/>
        <v>3750.4</v>
      </c>
      <c r="AN37" s="62">
        <f t="shared" si="4"/>
        <v>15001600000</v>
      </c>
      <c r="AO37" s="62">
        <f t="shared" si="5"/>
        <v>10</v>
      </c>
      <c r="AP37" s="62">
        <f t="shared" si="6"/>
        <v>40</v>
      </c>
      <c r="AQ37" s="62"/>
      <c r="AS37" s="47" t="s">
        <v>16</v>
      </c>
      <c r="AT37" s="47">
        <v>13</v>
      </c>
      <c r="AU37" s="47">
        <v>1.5</v>
      </c>
      <c r="AV37" s="96">
        <v>24400</v>
      </c>
      <c r="AZ37" s="98">
        <v>2.5</v>
      </c>
      <c r="BA37" s="60">
        <v>1</v>
      </c>
      <c r="BB37" s="60">
        <v>0.5</v>
      </c>
      <c r="BC37" s="60">
        <v>0.5</v>
      </c>
      <c r="BD37" s="60">
        <v>0</v>
      </c>
      <c r="BE37" s="89">
        <v>0</v>
      </c>
      <c r="BF37" s="60">
        <v>-2.5</v>
      </c>
      <c r="BJ37" s="95" t="s">
        <v>17</v>
      </c>
      <c r="BK37" s="62">
        <v>0</v>
      </c>
      <c r="BL37" s="62">
        <v>0</v>
      </c>
      <c r="BM37" s="62">
        <v>0</v>
      </c>
      <c r="BN37" s="62">
        <v>0</v>
      </c>
      <c r="BO37" s="62">
        <v>0</v>
      </c>
      <c r="BP37" s="62">
        <v>0</v>
      </c>
      <c r="BQ37" s="62">
        <v>7</v>
      </c>
      <c r="BR37" s="62">
        <v>70</v>
      </c>
      <c r="BS37" s="62">
        <v>700</v>
      </c>
      <c r="BT37" s="62">
        <v>7000</v>
      </c>
      <c r="BU37" s="62">
        <v>70000</v>
      </c>
    </row>
    <row r="38" spans="1:73">
      <c r="A38" s="58" t="s">
        <v>42</v>
      </c>
      <c r="B38" s="58">
        <v>311</v>
      </c>
      <c r="C38" s="58"/>
      <c r="D38" s="63" t="s">
        <v>14</v>
      </c>
      <c r="E38" s="64">
        <v>7</v>
      </c>
      <c r="F38" s="64">
        <v>5</v>
      </c>
      <c r="G38" s="64">
        <v>5</v>
      </c>
      <c r="H38" s="64">
        <v>6</v>
      </c>
      <c r="I38" s="64">
        <v>9</v>
      </c>
      <c r="J38" s="64">
        <v>5</v>
      </c>
      <c r="K38" s="64" t="s">
        <v>41</v>
      </c>
      <c r="L38" s="65">
        <v>3</v>
      </c>
      <c r="M38" s="65"/>
      <c r="N38" s="64"/>
      <c r="O38" s="58" t="s">
        <v>20</v>
      </c>
      <c r="P38" s="58" t="s">
        <v>25</v>
      </c>
      <c r="Q38" s="58"/>
      <c r="R38" s="58"/>
      <c r="S38" s="70"/>
      <c r="T38" s="70"/>
      <c r="U38" s="58" t="s">
        <v>18</v>
      </c>
      <c r="V38" s="58"/>
      <c r="W38" s="67">
        <v>4</v>
      </c>
      <c r="X38" s="67">
        <v>0</v>
      </c>
      <c r="Y38" s="67">
        <v>4</v>
      </c>
      <c r="Z38" s="67"/>
      <c r="AA38" s="185" t="s">
        <v>27</v>
      </c>
      <c r="AB38" s="58" t="s">
        <v>340</v>
      </c>
      <c r="AC38" s="60">
        <f t="shared" si="0"/>
        <v>0</v>
      </c>
      <c r="AD38" s="60">
        <f t="shared" si="1"/>
        <v>3</v>
      </c>
      <c r="AE38" s="61">
        <f t="shared" si="2"/>
        <v>3</v>
      </c>
      <c r="AF38" s="61">
        <f>INDEX($BA$26:BF$44,MATCH(AE38,$AZ$26:$AZ$44,-1),MATCH(D38,$BA$25:$BF$25))</f>
        <v>0</v>
      </c>
      <c r="AG38" s="61">
        <v>1</v>
      </c>
      <c r="AH38" s="61">
        <v>1</v>
      </c>
      <c r="AI38" s="61">
        <v>1</v>
      </c>
      <c r="AJ38" s="61">
        <v>1</v>
      </c>
      <c r="AK38" s="61">
        <v>0.8</v>
      </c>
      <c r="AL38" s="61">
        <v>0.8</v>
      </c>
      <c r="AM38" s="68">
        <f t="shared" si="3"/>
        <v>140.80000000000001</v>
      </c>
      <c r="AN38" s="69">
        <f t="shared" si="4"/>
        <v>563200000</v>
      </c>
      <c r="AO38" s="69">
        <f t="shared" si="5"/>
        <v>100</v>
      </c>
      <c r="AP38" s="69">
        <f t="shared" si="6"/>
        <v>400</v>
      </c>
      <c r="AQ38" s="62"/>
      <c r="AR38" s="99"/>
      <c r="AS38" s="47"/>
      <c r="AT38" s="47"/>
      <c r="AU38" s="47"/>
      <c r="AV38" s="96"/>
      <c r="AZ38" s="98">
        <v>2</v>
      </c>
      <c r="BA38" s="60">
        <v>1</v>
      </c>
      <c r="BB38" s="60">
        <v>0.5</v>
      </c>
      <c r="BC38" s="60">
        <v>0.5</v>
      </c>
      <c r="BD38" s="60">
        <v>0</v>
      </c>
      <c r="BE38" s="89">
        <v>0</v>
      </c>
      <c r="BF38" s="60">
        <v>-2.5</v>
      </c>
      <c r="BJ38" s="95" t="s">
        <v>26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  <c r="BQ38" s="62">
        <v>5</v>
      </c>
      <c r="BR38" s="62">
        <v>50</v>
      </c>
      <c r="BS38" s="62">
        <v>500</v>
      </c>
      <c r="BT38" s="62">
        <v>5000</v>
      </c>
      <c r="BU38" s="62">
        <v>50000</v>
      </c>
    </row>
    <row r="39" spans="1:73">
      <c r="A39" s="58" t="s">
        <v>83</v>
      </c>
      <c r="B39" s="58">
        <v>706</v>
      </c>
      <c r="C39" s="58"/>
      <c r="D39" s="63" t="s">
        <v>16</v>
      </c>
      <c r="E39" s="64" t="s">
        <v>15</v>
      </c>
      <c r="F39" s="64">
        <v>8</v>
      </c>
      <c r="G39" s="64" t="s">
        <v>15</v>
      </c>
      <c r="H39" s="64">
        <v>6</v>
      </c>
      <c r="I39" s="64">
        <v>7</v>
      </c>
      <c r="J39" s="64">
        <v>6</v>
      </c>
      <c r="K39" s="64" t="s">
        <v>41</v>
      </c>
      <c r="L39" s="65">
        <v>6</v>
      </c>
      <c r="M39" s="65"/>
      <c r="N39" s="64"/>
      <c r="O39" s="58" t="s">
        <v>25</v>
      </c>
      <c r="P39" s="58" t="s">
        <v>28</v>
      </c>
      <c r="Q39" s="58" t="s">
        <v>30</v>
      </c>
      <c r="R39" s="58"/>
      <c r="S39" s="70"/>
      <c r="T39" s="70"/>
      <c r="U39" s="58" t="s">
        <v>18</v>
      </c>
      <c r="V39" s="58"/>
      <c r="W39" s="67">
        <v>2</v>
      </c>
      <c r="X39" s="67">
        <v>1</v>
      </c>
      <c r="Y39" s="67">
        <v>3</v>
      </c>
      <c r="Z39" s="67"/>
      <c r="AA39" s="185" t="s">
        <v>52</v>
      </c>
      <c r="AB39" s="58" t="s">
        <v>332</v>
      </c>
      <c r="AC39" s="60">
        <f t="shared" si="0"/>
        <v>0.5</v>
      </c>
      <c r="AD39" s="60">
        <f t="shared" si="1"/>
        <v>3</v>
      </c>
      <c r="AE39" s="61">
        <f t="shared" si="2"/>
        <v>3.5</v>
      </c>
      <c r="AF39" s="61">
        <f>INDEX($BA$26:BF$44,MATCH(AE39,$AZ$26:$AZ$44,-1),MATCH(D39,$BA$25:$BF$25))</f>
        <v>0</v>
      </c>
      <c r="AG39" s="61">
        <v>1</v>
      </c>
      <c r="AH39" s="61">
        <v>1</v>
      </c>
      <c r="AI39" s="61">
        <v>1.2</v>
      </c>
      <c r="AJ39" s="61">
        <v>1</v>
      </c>
      <c r="AK39" s="61">
        <v>1</v>
      </c>
      <c r="AL39" s="61">
        <v>0.8</v>
      </c>
      <c r="AM39" s="68">
        <f t="shared" si="3"/>
        <v>859.2</v>
      </c>
      <c r="AN39" s="69">
        <f t="shared" si="4"/>
        <v>1718400000</v>
      </c>
      <c r="AO39" s="69">
        <f t="shared" si="5"/>
        <v>30</v>
      </c>
      <c r="AP39" s="69">
        <f t="shared" si="6"/>
        <v>60</v>
      </c>
      <c r="AQ39" s="62"/>
      <c r="AR39" s="99"/>
      <c r="AS39" s="47"/>
      <c r="AT39" s="47"/>
      <c r="AU39" s="47"/>
      <c r="AV39" s="96"/>
      <c r="AZ39" s="98">
        <v>1.5</v>
      </c>
      <c r="BA39" s="60">
        <v>1</v>
      </c>
      <c r="BB39" s="60">
        <v>1</v>
      </c>
      <c r="BC39" s="60">
        <v>0.5</v>
      </c>
      <c r="BD39" s="60">
        <v>0.5</v>
      </c>
      <c r="BE39" s="89">
        <v>0</v>
      </c>
      <c r="BF39" s="60">
        <v>0</v>
      </c>
      <c r="BJ39" s="95" t="s">
        <v>40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5</v>
      </c>
      <c r="BR39" s="62">
        <v>50</v>
      </c>
      <c r="BS39" s="62">
        <v>500</v>
      </c>
      <c r="BT39" s="62">
        <v>5000</v>
      </c>
      <c r="BU39" s="62">
        <v>50000</v>
      </c>
    </row>
    <row r="40" spans="1:73">
      <c r="A40" s="58" t="s">
        <v>86</v>
      </c>
      <c r="B40" s="58">
        <v>806</v>
      </c>
      <c r="C40" s="58"/>
      <c r="D40" s="63" t="s">
        <v>14</v>
      </c>
      <c r="E40" s="64">
        <v>7</v>
      </c>
      <c r="F40" s="64">
        <v>5</v>
      </c>
      <c r="G40" s="64">
        <v>8</v>
      </c>
      <c r="H40" s="64">
        <v>6</v>
      </c>
      <c r="I40" s="64">
        <v>7</v>
      </c>
      <c r="J40" s="64">
        <v>4</v>
      </c>
      <c r="K40" s="64" t="s">
        <v>41</v>
      </c>
      <c r="L40" s="65" t="s">
        <v>15</v>
      </c>
      <c r="M40" s="65"/>
      <c r="N40" s="64"/>
      <c r="O40" s="58" t="s">
        <v>20</v>
      </c>
      <c r="P40" s="58" t="s">
        <v>25</v>
      </c>
      <c r="Q40" s="58"/>
      <c r="R40" s="58"/>
      <c r="S40" s="70"/>
      <c r="T40" s="70"/>
      <c r="U40" s="58" t="s">
        <v>18</v>
      </c>
      <c r="V40" s="58"/>
      <c r="W40" s="67">
        <v>2</v>
      </c>
      <c r="X40" s="67">
        <v>0</v>
      </c>
      <c r="Y40" s="67">
        <v>3</v>
      </c>
      <c r="Z40" s="67"/>
      <c r="AA40" s="185" t="s">
        <v>52</v>
      </c>
      <c r="AB40" s="58" t="s">
        <v>332</v>
      </c>
      <c r="AC40" s="60">
        <f t="shared" si="0"/>
        <v>1</v>
      </c>
      <c r="AD40" s="60">
        <f t="shared" si="1"/>
        <v>3</v>
      </c>
      <c r="AE40" s="61">
        <f t="shared" si="2"/>
        <v>4</v>
      </c>
      <c r="AF40" s="61">
        <f>INDEX($BA$26:BF$44,MATCH(AE40,$AZ$26:$AZ$44,-1),MATCH(D40,$BA$25:$BF$25))</f>
        <v>0</v>
      </c>
      <c r="AG40" s="61">
        <v>1</v>
      </c>
      <c r="AH40" s="61">
        <v>1</v>
      </c>
      <c r="AI40" s="61">
        <v>1</v>
      </c>
      <c r="AJ40" s="61">
        <v>1</v>
      </c>
      <c r="AK40" s="61">
        <v>0.8</v>
      </c>
      <c r="AL40" s="61">
        <v>0.8</v>
      </c>
      <c r="AM40" s="68">
        <f t="shared" si="3"/>
        <v>3750.4</v>
      </c>
      <c r="AN40" s="69">
        <f t="shared" si="4"/>
        <v>7500800000</v>
      </c>
      <c r="AO40" s="69">
        <f t="shared" si="5"/>
        <v>10</v>
      </c>
      <c r="AP40" s="69">
        <f t="shared" si="6"/>
        <v>20</v>
      </c>
      <c r="AQ40" s="62"/>
      <c r="AR40" s="99"/>
      <c r="AS40" s="47"/>
      <c r="AT40" s="47"/>
      <c r="AU40" s="47"/>
      <c r="AV40" s="96"/>
      <c r="AZ40" s="98">
        <v>1</v>
      </c>
      <c r="BA40" s="60">
        <v>1</v>
      </c>
      <c r="BB40" s="60">
        <v>1</v>
      </c>
      <c r="BC40" s="60">
        <v>0.5</v>
      </c>
      <c r="BD40" s="60">
        <v>0.5</v>
      </c>
      <c r="BE40" s="89">
        <v>0</v>
      </c>
      <c r="BF40" s="60">
        <v>0</v>
      </c>
    </row>
    <row r="41" spans="1:73">
      <c r="A41" s="58" t="s">
        <v>43</v>
      </c>
      <c r="B41" s="58">
        <v>3012</v>
      </c>
      <c r="C41" s="58"/>
      <c r="D41" s="63" t="s">
        <v>16</v>
      </c>
      <c r="E41" s="64">
        <v>5</v>
      </c>
      <c r="F41" s="64">
        <v>6</v>
      </c>
      <c r="G41" s="64">
        <v>3</v>
      </c>
      <c r="H41" s="64">
        <v>6</v>
      </c>
      <c r="I41" s="64">
        <v>5</v>
      </c>
      <c r="J41" s="64">
        <v>2</v>
      </c>
      <c r="K41" s="64" t="s">
        <v>41</v>
      </c>
      <c r="L41" s="65">
        <v>8</v>
      </c>
      <c r="M41" s="65"/>
      <c r="N41" s="64"/>
      <c r="O41" s="58" t="s">
        <v>25</v>
      </c>
      <c r="P41" s="58" t="s">
        <v>28</v>
      </c>
      <c r="Q41" s="58"/>
      <c r="R41" s="58"/>
      <c r="S41" s="70"/>
      <c r="T41" s="70"/>
      <c r="U41" s="58" t="s">
        <v>18</v>
      </c>
      <c r="V41" s="58"/>
      <c r="W41" s="67">
        <v>2</v>
      </c>
      <c r="X41" s="67">
        <v>0</v>
      </c>
      <c r="Y41" s="67">
        <v>3</v>
      </c>
      <c r="Z41" s="67"/>
      <c r="AA41" s="185" t="s">
        <v>27</v>
      </c>
      <c r="AB41" s="58" t="s">
        <v>343</v>
      </c>
      <c r="AC41" s="60">
        <f t="shared" si="0"/>
        <v>0.5</v>
      </c>
      <c r="AD41" s="60">
        <f t="shared" si="1"/>
        <v>3</v>
      </c>
      <c r="AE41" s="61">
        <f t="shared" si="2"/>
        <v>3.5</v>
      </c>
      <c r="AF41" s="61">
        <f>INDEX($BA$26:BF$44,MATCH(AE41,$AZ$26:$AZ$44,-1),MATCH(D41,$BA$25:$BF$25))</f>
        <v>0</v>
      </c>
      <c r="AG41" s="61">
        <v>1</v>
      </c>
      <c r="AH41" s="61">
        <v>1</v>
      </c>
      <c r="AI41" s="61">
        <v>1</v>
      </c>
      <c r="AJ41" s="61">
        <v>1</v>
      </c>
      <c r="AK41" s="61">
        <v>1</v>
      </c>
      <c r="AL41" s="61">
        <v>0.8</v>
      </c>
      <c r="AM41" s="68">
        <f t="shared" si="3"/>
        <v>1832</v>
      </c>
      <c r="AN41" s="69">
        <f t="shared" si="4"/>
        <v>3664000000</v>
      </c>
      <c r="AO41" s="69">
        <f t="shared" si="5"/>
        <v>15</v>
      </c>
      <c r="AP41" s="69">
        <f t="shared" si="6"/>
        <v>30</v>
      </c>
      <c r="AQ41" s="85"/>
      <c r="AR41" s="101"/>
      <c r="AS41" s="62"/>
      <c r="AT41" s="99"/>
      <c r="AU41" s="99"/>
      <c r="AV41" s="99"/>
      <c r="AZ41" s="98">
        <v>0.5</v>
      </c>
      <c r="BA41" s="60">
        <v>1.5</v>
      </c>
      <c r="BB41" s="60">
        <v>1</v>
      </c>
      <c r="BC41" s="60">
        <v>1</v>
      </c>
      <c r="BD41" s="60">
        <v>0.5</v>
      </c>
      <c r="BE41" s="89">
        <v>0.5</v>
      </c>
      <c r="BF41" s="60">
        <v>0</v>
      </c>
    </row>
    <row r="42" spans="1:73">
      <c r="A42" s="11" t="s">
        <v>131</v>
      </c>
      <c r="B42" s="11">
        <v>2109</v>
      </c>
      <c r="D42" s="49" t="s">
        <v>14</v>
      </c>
      <c r="E42" s="47">
        <v>8</v>
      </c>
      <c r="F42" s="47" t="s">
        <v>15</v>
      </c>
      <c r="G42" s="47">
        <v>5</v>
      </c>
      <c r="H42" s="47">
        <v>6</v>
      </c>
      <c r="I42" s="47">
        <v>4</v>
      </c>
      <c r="J42" s="47">
        <v>5</v>
      </c>
      <c r="K42" s="47" t="s">
        <v>41</v>
      </c>
      <c r="L42" s="48" t="s">
        <v>18</v>
      </c>
      <c r="M42" s="48"/>
      <c r="N42" s="47" t="s">
        <v>19</v>
      </c>
      <c r="O42" s="11" t="s">
        <v>21</v>
      </c>
      <c r="P42" s="11" t="s">
        <v>25</v>
      </c>
      <c r="S42" s="59"/>
      <c r="T42" s="59"/>
      <c r="U42" s="11" t="s">
        <v>18</v>
      </c>
      <c r="W42" s="45">
        <v>2</v>
      </c>
      <c r="X42" s="45">
        <v>0</v>
      </c>
      <c r="Y42" s="45">
        <v>2</v>
      </c>
      <c r="Z42" s="45"/>
      <c r="AA42" s="184" t="s">
        <v>32</v>
      </c>
      <c r="AB42" s="11" t="s">
        <v>334</v>
      </c>
      <c r="AC42" s="60">
        <f t="shared" si="0"/>
        <v>1</v>
      </c>
      <c r="AD42" s="60">
        <f t="shared" si="1"/>
        <v>3</v>
      </c>
      <c r="AE42" s="61">
        <f t="shared" si="2"/>
        <v>4</v>
      </c>
      <c r="AF42" s="61">
        <f>INDEX($BA$26:BF$44,MATCH(AE42,$AZ$26:$AZ$44,-1),MATCH(D42,$BA$25:$BF$25))</f>
        <v>0</v>
      </c>
      <c r="AG42" s="61">
        <v>1</v>
      </c>
      <c r="AH42" s="61">
        <v>1</v>
      </c>
      <c r="AI42" s="61">
        <v>1</v>
      </c>
      <c r="AJ42" s="61">
        <v>1</v>
      </c>
      <c r="AK42" s="61">
        <v>1</v>
      </c>
      <c r="AL42" s="61">
        <v>0.8</v>
      </c>
      <c r="AM42" s="61">
        <f t="shared" si="3"/>
        <v>7500</v>
      </c>
      <c r="AN42" s="62">
        <f t="shared" si="4"/>
        <v>15000000000</v>
      </c>
      <c r="AO42" s="62">
        <f t="shared" si="5"/>
        <v>7</v>
      </c>
      <c r="AP42" s="62">
        <f t="shared" si="6"/>
        <v>14</v>
      </c>
      <c r="AQ42" s="62"/>
      <c r="AR42" s="99"/>
      <c r="AS42" s="102"/>
      <c r="AT42" s="99"/>
      <c r="AU42" s="99"/>
      <c r="AV42" s="99"/>
      <c r="AZ42" s="98">
        <v>0</v>
      </c>
      <c r="BA42" s="60">
        <v>1.5</v>
      </c>
      <c r="BB42" s="60">
        <v>1</v>
      </c>
      <c r="BC42" s="60">
        <v>1</v>
      </c>
      <c r="BD42" s="60">
        <v>0.5</v>
      </c>
      <c r="BE42" s="89">
        <v>0.5</v>
      </c>
      <c r="BF42" s="60">
        <v>0</v>
      </c>
    </row>
    <row r="43" spans="1:73">
      <c r="A43" s="58" t="s">
        <v>121</v>
      </c>
      <c r="B43" s="58">
        <v>1903</v>
      </c>
      <c r="C43" s="58"/>
      <c r="D43" s="63" t="s">
        <v>14</v>
      </c>
      <c r="E43" s="64">
        <v>5</v>
      </c>
      <c r="F43" s="64">
        <v>6</v>
      </c>
      <c r="G43" s="64">
        <v>5</v>
      </c>
      <c r="H43" s="64">
        <v>6</v>
      </c>
      <c r="I43" s="64">
        <v>4</v>
      </c>
      <c r="J43" s="64">
        <v>7</v>
      </c>
      <c r="K43" s="64" t="s">
        <v>41</v>
      </c>
      <c r="L43" s="65" t="s">
        <v>15</v>
      </c>
      <c r="M43" s="65"/>
      <c r="N43" s="64"/>
      <c r="O43" s="58" t="s">
        <v>20</v>
      </c>
      <c r="P43" s="58" t="s">
        <v>25</v>
      </c>
      <c r="Q43" s="58" t="s">
        <v>28</v>
      </c>
      <c r="R43" s="58"/>
      <c r="S43" s="70"/>
      <c r="T43" s="70"/>
      <c r="U43" s="58" t="s">
        <v>18</v>
      </c>
      <c r="V43" s="58"/>
      <c r="W43" s="67">
        <v>2</v>
      </c>
      <c r="X43" s="67">
        <v>0</v>
      </c>
      <c r="Y43" s="67">
        <v>2</v>
      </c>
      <c r="Z43" s="67"/>
      <c r="AA43" s="185" t="s">
        <v>589</v>
      </c>
      <c r="AB43" s="58" t="s">
        <v>334</v>
      </c>
      <c r="AC43" s="60">
        <f t="shared" si="0"/>
        <v>1</v>
      </c>
      <c r="AD43" s="60">
        <f t="shared" si="1"/>
        <v>3</v>
      </c>
      <c r="AE43" s="61">
        <f t="shared" si="2"/>
        <v>4</v>
      </c>
      <c r="AF43" s="61">
        <f>INDEX($BA$26:BF$44,MATCH(AE43,$AZ$26:$AZ$44,-1),MATCH(D43,$BA$25:$BF$25))</f>
        <v>0</v>
      </c>
      <c r="AG43" s="61">
        <v>1.6</v>
      </c>
      <c r="AH43" s="61">
        <v>1</v>
      </c>
      <c r="AI43" s="61">
        <v>1</v>
      </c>
      <c r="AJ43" s="61">
        <v>1</v>
      </c>
      <c r="AK43" s="61">
        <v>1</v>
      </c>
      <c r="AL43" s="61">
        <v>0.8</v>
      </c>
      <c r="AM43" s="68">
        <f t="shared" si="3"/>
        <v>7500.8</v>
      </c>
      <c r="AN43" s="69">
        <f t="shared" si="4"/>
        <v>15001600000</v>
      </c>
      <c r="AO43" s="69">
        <f t="shared" si="5"/>
        <v>10</v>
      </c>
      <c r="AP43" s="69">
        <f t="shared" si="6"/>
        <v>20</v>
      </c>
      <c r="AQ43" s="69"/>
      <c r="AR43" s="99"/>
      <c r="AT43" s="99"/>
      <c r="AU43" s="99"/>
      <c r="AV43" s="99"/>
      <c r="AZ43" s="98">
        <v>-0.5</v>
      </c>
      <c r="BA43" s="60">
        <v>1.5</v>
      </c>
      <c r="BB43" s="60">
        <v>1</v>
      </c>
      <c r="BC43" s="60">
        <v>1</v>
      </c>
      <c r="BD43" s="60">
        <v>0.5</v>
      </c>
      <c r="BE43" s="89">
        <v>0.5</v>
      </c>
      <c r="BF43" s="60">
        <v>0</v>
      </c>
    </row>
    <row r="44" spans="1:73">
      <c r="A44" s="58" t="s">
        <v>47</v>
      </c>
      <c r="B44" s="58">
        <v>2607</v>
      </c>
      <c r="C44" s="58"/>
      <c r="D44" s="63" t="s">
        <v>15</v>
      </c>
      <c r="E44" s="64">
        <v>8</v>
      </c>
      <c r="F44" s="64">
        <v>5</v>
      </c>
      <c r="G44" s="64">
        <v>6</v>
      </c>
      <c r="H44" s="64">
        <v>6</v>
      </c>
      <c r="I44" s="64" t="s">
        <v>15</v>
      </c>
      <c r="J44" s="64">
        <v>8</v>
      </c>
      <c r="K44" s="64" t="s">
        <v>41</v>
      </c>
      <c r="L44" s="65" t="s">
        <v>15</v>
      </c>
      <c r="M44" s="65"/>
      <c r="N44" s="64" t="s">
        <v>15</v>
      </c>
      <c r="O44" s="58" t="s">
        <v>20</v>
      </c>
      <c r="P44" s="58" t="s">
        <v>25</v>
      </c>
      <c r="Q44" s="58"/>
      <c r="R44" s="58"/>
      <c r="S44" s="70"/>
      <c r="T44" s="70"/>
      <c r="U44" s="58" t="s">
        <v>18</v>
      </c>
      <c r="V44" s="58"/>
      <c r="W44" s="67">
        <v>2</v>
      </c>
      <c r="X44" s="67">
        <v>2</v>
      </c>
      <c r="Y44" s="67">
        <v>0</v>
      </c>
      <c r="Z44" s="67"/>
      <c r="AA44" s="185" t="s">
        <v>592</v>
      </c>
      <c r="AB44" s="58" t="s">
        <v>335</v>
      </c>
      <c r="AC44" s="60">
        <f t="shared" si="0"/>
        <v>1</v>
      </c>
      <c r="AD44" s="60">
        <f t="shared" si="1"/>
        <v>3</v>
      </c>
      <c r="AE44" s="61">
        <f t="shared" si="2"/>
        <v>4</v>
      </c>
      <c r="AF44" s="61">
        <f>INDEX($BA$26:BF$44,MATCH(AE44,$AZ$26:$AZ$44,-1),MATCH(D44,$BA$25:$BF$25))</f>
        <v>0.5</v>
      </c>
      <c r="AG44" s="61">
        <v>1</v>
      </c>
      <c r="AH44" s="61">
        <v>1</v>
      </c>
      <c r="AI44" s="61">
        <v>1</v>
      </c>
      <c r="AJ44" s="61">
        <v>1</v>
      </c>
      <c r="AK44" s="61">
        <v>1</v>
      </c>
      <c r="AL44" s="61">
        <v>0.8</v>
      </c>
      <c r="AM44" s="68">
        <f t="shared" si="3"/>
        <v>4688</v>
      </c>
      <c r="AN44" s="69">
        <f t="shared" si="4"/>
        <v>9376000000</v>
      </c>
      <c r="AO44" s="69">
        <f t="shared" si="5"/>
        <v>10</v>
      </c>
      <c r="AP44" s="69">
        <f t="shared" si="6"/>
        <v>20</v>
      </c>
      <c r="AQ44" s="69"/>
      <c r="AR44" s="99"/>
      <c r="AT44" s="99"/>
      <c r="AU44" s="99"/>
      <c r="AV44" s="99"/>
      <c r="AZ44" s="98">
        <v>-1</v>
      </c>
      <c r="BA44" s="60">
        <v>1.5</v>
      </c>
      <c r="BB44" s="60">
        <v>1</v>
      </c>
      <c r="BC44" s="60">
        <v>1</v>
      </c>
      <c r="BD44" s="60">
        <v>0.5</v>
      </c>
      <c r="BE44" s="89">
        <v>0.5</v>
      </c>
      <c r="BF44" s="60">
        <v>0</v>
      </c>
    </row>
    <row r="45" spans="1:73">
      <c r="A45" s="78" t="s">
        <v>178</v>
      </c>
      <c r="B45" s="78">
        <v>3205</v>
      </c>
      <c r="C45" s="78"/>
      <c r="D45" s="79" t="s">
        <v>14</v>
      </c>
      <c r="E45" s="80">
        <v>7</v>
      </c>
      <c r="F45" s="80">
        <v>5</v>
      </c>
      <c r="G45" s="80" t="s">
        <v>15</v>
      </c>
      <c r="H45" s="80">
        <v>6</v>
      </c>
      <c r="I45" s="80">
        <v>4</v>
      </c>
      <c r="J45" s="80">
        <v>3</v>
      </c>
      <c r="K45" s="80" t="s">
        <v>41</v>
      </c>
      <c r="L45" s="81" t="s">
        <v>15</v>
      </c>
      <c r="M45" s="81"/>
      <c r="N45" s="80"/>
      <c r="O45" s="78" t="s">
        <v>25</v>
      </c>
      <c r="P45" s="78" t="s">
        <v>30</v>
      </c>
      <c r="Q45" s="78"/>
      <c r="R45" s="78"/>
      <c r="S45" s="83"/>
      <c r="T45" s="83"/>
      <c r="U45" s="78" t="s">
        <v>18</v>
      </c>
      <c r="V45" s="78"/>
      <c r="W45" s="56">
        <v>1</v>
      </c>
      <c r="X45" s="56">
        <v>0</v>
      </c>
      <c r="Y45" s="56">
        <v>2</v>
      </c>
      <c r="Z45" s="56"/>
      <c r="AA45" s="186" t="s">
        <v>27</v>
      </c>
      <c r="AB45" s="78" t="s">
        <v>335</v>
      </c>
      <c r="AC45" s="60">
        <f t="shared" si="0"/>
        <v>1</v>
      </c>
      <c r="AD45" s="60">
        <f t="shared" si="1"/>
        <v>3</v>
      </c>
      <c r="AE45" s="61">
        <f t="shared" si="2"/>
        <v>4</v>
      </c>
      <c r="AF45" s="61">
        <f>INDEX($BA$26:BF$44,MATCH(AE45,$AZ$26:$AZ$44,-1),MATCH(D45,$BA$25:$BF$25))</f>
        <v>0</v>
      </c>
      <c r="AG45" s="61">
        <v>1</v>
      </c>
      <c r="AH45" s="61">
        <v>1</v>
      </c>
      <c r="AI45" s="61">
        <v>1</v>
      </c>
      <c r="AJ45" s="61">
        <v>1</v>
      </c>
      <c r="AK45" s="61">
        <v>0.8</v>
      </c>
      <c r="AL45" s="61">
        <v>0.8</v>
      </c>
      <c r="AM45" s="84">
        <f t="shared" si="3"/>
        <v>3750.4</v>
      </c>
      <c r="AN45" s="85">
        <f t="shared" si="4"/>
        <v>3750400000</v>
      </c>
      <c r="AO45" s="85">
        <f t="shared" si="5"/>
        <v>10</v>
      </c>
      <c r="AP45" s="85">
        <f t="shared" si="6"/>
        <v>10</v>
      </c>
      <c r="AQ45" s="62"/>
      <c r="AR45" s="99"/>
      <c r="AS45" s="99"/>
      <c r="AT45" s="99"/>
      <c r="AU45" s="99"/>
    </row>
    <row r="46" spans="1:73">
      <c r="A46" s="11" t="s">
        <v>276</v>
      </c>
      <c r="B46" s="11">
        <v>2138</v>
      </c>
      <c r="D46" s="49" t="s">
        <v>15</v>
      </c>
      <c r="E46" s="47">
        <v>2</v>
      </c>
      <c r="F46" s="47">
        <v>4</v>
      </c>
      <c r="G46" s="47">
        <v>0</v>
      </c>
      <c r="H46" s="47">
        <v>6</v>
      </c>
      <c r="I46" s="47">
        <v>2</v>
      </c>
      <c r="J46" s="47">
        <v>3</v>
      </c>
      <c r="K46" s="47" t="s">
        <v>41</v>
      </c>
      <c r="L46" s="48" t="s">
        <v>15</v>
      </c>
      <c r="M46" s="48"/>
      <c r="N46" s="47" t="s">
        <v>19</v>
      </c>
      <c r="O46" s="11" t="s">
        <v>35</v>
      </c>
      <c r="P46" s="11" t="s">
        <v>25</v>
      </c>
      <c r="Q46" s="11" t="s">
        <v>6</v>
      </c>
      <c r="S46" s="59"/>
      <c r="T46" s="59"/>
      <c r="U46" s="11" t="s">
        <v>18</v>
      </c>
      <c r="W46" s="45">
        <v>1</v>
      </c>
      <c r="X46" s="45">
        <v>2</v>
      </c>
      <c r="Y46" s="45">
        <v>1</v>
      </c>
      <c r="Z46" s="45"/>
      <c r="AA46" s="184" t="s">
        <v>243</v>
      </c>
      <c r="AB46" s="11" t="s">
        <v>350</v>
      </c>
      <c r="AC46" s="60">
        <f t="shared" si="0"/>
        <v>1</v>
      </c>
      <c r="AD46" s="60">
        <f t="shared" si="1"/>
        <v>3</v>
      </c>
      <c r="AE46" s="61">
        <f t="shared" si="2"/>
        <v>4</v>
      </c>
      <c r="AF46" s="61">
        <f>INDEX($BA$26:BF$44,MATCH(AE46,$AZ$26:$AZ$44,-1),MATCH(D46,$BA$25:$BF$25))</f>
        <v>0.5</v>
      </c>
      <c r="AG46" s="61">
        <v>1</v>
      </c>
      <c r="AH46" s="61">
        <v>1</v>
      </c>
      <c r="AI46" s="61">
        <v>1.2</v>
      </c>
      <c r="AJ46" s="61">
        <v>1</v>
      </c>
      <c r="AK46" s="61">
        <v>1</v>
      </c>
      <c r="AL46" s="61">
        <v>0.8</v>
      </c>
      <c r="AM46" s="61">
        <f t="shared" si="3"/>
        <v>5625.6</v>
      </c>
      <c r="AN46" s="62">
        <f t="shared" si="4"/>
        <v>5625600000</v>
      </c>
      <c r="AO46" s="62">
        <f t="shared" si="5"/>
        <v>10</v>
      </c>
      <c r="AP46" s="62">
        <f t="shared" si="6"/>
        <v>10</v>
      </c>
      <c r="AQ46" s="62"/>
      <c r="AR46" s="99"/>
      <c r="AS46" s="99"/>
      <c r="AT46" s="99"/>
      <c r="AU46" s="99"/>
    </row>
    <row r="47" spans="1:73">
      <c r="A47" s="58" t="s">
        <v>255</v>
      </c>
      <c r="B47" s="58">
        <v>1821</v>
      </c>
      <c r="C47" s="58"/>
      <c r="D47" s="63" t="s">
        <v>16</v>
      </c>
      <c r="E47" s="64">
        <v>6</v>
      </c>
      <c r="F47" s="64">
        <v>6</v>
      </c>
      <c r="G47" s="64">
        <v>5</v>
      </c>
      <c r="H47" s="64">
        <v>6</v>
      </c>
      <c r="I47" s="64">
        <v>6</v>
      </c>
      <c r="J47" s="64">
        <v>8</v>
      </c>
      <c r="K47" s="64" t="s">
        <v>41</v>
      </c>
      <c r="L47" s="65">
        <v>4</v>
      </c>
      <c r="M47" s="65"/>
      <c r="N47" s="64" t="s">
        <v>15</v>
      </c>
      <c r="O47" s="58" t="s">
        <v>20</v>
      </c>
      <c r="P47" s="58" t="s">
        <v>25</v>
      </c>
      <c r="Q47" s="58"/>
      <c r="R47" s="58"/>
      <c r="S47" s="70"/>
      <c r="T47" s="70"/>
      <c r="U47" s="58" t="s">
        <v>18</v>
      </c>
      <c r="V47" s="58"/>
      <c r="W47" s="67">
        <v>1</v>
      </c>
      <c r="X47" s="67">
        <v>0</v>
      </c>
      <c r="Y47" s="67">
        <v>3</v>
      </c>
      <c r="Z47" s="67"/>
      <c r="AA47" s="185" t="s">
        <v>55</v>
      </c>
      <c r="AB47" s="58" t="s">
        <v>346</v>
      </c>
      <c r="AC47" s="60">
        <f t="shared" si="0"/>
        <v>0</v>
      </c>
      <c r="AD47" s="60">
        <f t="shared" si="1"/>
        <v>3</v>
      </c>
      <c r="AE47" s="61">
        <f t="shared" si="2"/>
        <v>3</v>
      </c>
      <c r="AF47" s="61">
        <f>INDEX($BA$26:BF$44,MATCH(AE47,$AZ$26:$AZ$44,-1),MATCH(D47,$BA$25:$BF$25))</f>
        <v>0</v>
      </c>
      <c r="AG47" s="61">
        <v>1</v>
      </c>
      <c r="AH47" s="61">
        <v>1</v>
      </c>
      <c r="AI47" s="61">
        <v>1</v>
      </c>
      <c r="AJ47" s="61">
        <v>1</v>
      </c>
      <c r="AK47" s="61">
        <v>1</v>
      </c>
      <c r="AL47" s="61">
        <v>0.8</v>
      </c>
      <c r="AM47" s="68">
        <f t="shared" si="3"/>
        <v>280</v>
      </c>
      <c r="AN47" s="69">
        <f t="shared" si="4"/>
        <v>280000000</v>
      </c>
      <c r="AO47" s="69">
        <f t="shared" si="5"/>
        <v>100</v>
      </c>
      <c r="AP47" s="69">
        <f t="shared" si="6"/>
        <v>100</v>
      </c>
      <c r="AQ47" s="62"/>
      <c r="AR47" s="99"/>
      <c r="AS47" s="99"/>
      <c r="AT47" s="99"/>
      <c r="AU47" s="99"/>
    </row>
    <row r="48" spans="1:73">
      <c r="A48" s="11" t="s">
        <v>127</v>
      </c>
      <c r="B48" s="11">
        <v>2005</v>
      </c>
      <c r="D48" s="49" t="s">
        <v>18</v>
      </c>
      <c r="E48" s="47">
        <v>7</v>
      </c>
      <c r="F48" s="47">
        <v>9</v>
      </c>
      <c r="G48" s="47">
        <v>5</v>
      </c>
      <c r="H48" s="47">
        <v>6</v>
      </c>
      <c r="I48" s="47">
        <v>5</v>
      </c>
      <c r="J48" s="47">
        <v>1</v>
      </c>
      <c r="K48" s="47" t="s">
        <v>41</v>
      </c>
      <c r="L48" s="48">
        <v>8</v>
      </c>
      <c r="M48" s="48"/>
      <c r="N48" s="47"/>
      <c r="O48" s="11" t="s">
        <v>20</v>
      </c>
      <c r="P48" s="11" t="s">
        <v>25</v>
      </c>
      <c r="S48" s="59"/>
      <c r="T48" s="59"/>
      <c r="U48" s="11" t="s">
        <v>18</v>
      </c>
      <c r="W48" s="45">
        <v>1</v>
      </c>
      <c r="X48" s="45">
        <v>0</v>
      </c>
      <c r="Y48" s="45">
        <v>4</v>
      </c>
      <c r="Z48" s="45"/>
      <c r="AA48" s="184" t="s">
        <v>589</v>
      </c>
      <c r="AB48" s="11" t="s">
        <v>334</v>
      </c>
      <c r="AC48" s="60">
        <f t="shared" si="0"/>
        <v>0.5</v>
      </c>
      <c r="AD48" s="60">
        <f t="shared" si="1"/>
        <v>3</v>
      </c>
      <c r="AE48" s="61">
        <f t="shared" si="2"/>
        <v>3.5</v>
      </c>
      <c r="AF48" s="61">
        <f>INDEX($BA$26:BF$44,MATCH(AE48,$AZ$26:$AZ$44,-1),MATCH(D48,$BA$25:$BF$25))</f>
        <v>0.5</v>
      </c>
      <c r="AG48" s="61">
        <v>1</v>
      </c>
      <c r="AH48" s="61">
        <v>1</v>
      </c>
      <c r="AI48" s="61">
        <v>1</v>
      </c>
      <c r="AJ48" s="61">
        <v>1</v>
      </c>
      <c r="AK48" s="61">
        <v>0.8</v>
      </c>
      <c r="AL48" s="61">
        <v>0.8</v>
      </c>
      <c r="AM48" s="61">
        <f t="shared" si="3"/>
        <v>1465.6000000000001</v>
      </c>
      <c r="AN48" s="62">
        <f t="shared" si="4"/>
        <v>1465600000.0000002</v>
      </c>
      <c r="AO48" s="62">
        <f t="shared" si="5"/>
        <v>15</v>
      </c>
      <c r="AP48" s="62">
        <f t="shared" si="6"/>
        <v>15</v>
      </c>
      <c r="AQ48" s="85"/>
      <c r="AR48" s="100"/>
      <c r="AS48" s="100"/>
      <c r="AT48" s="100"/>
      <c r="AU48" s="100"/>
    </row>
    <row r="49" spans="1:47">
      <c r="A49" s="58" t="s">
        <v>270</v>
      </c>
      <c r="B49" s="58">
        <v>2037</v>
      </c>
      <c r="C49" s="58"/>
      <c r="D49" s="63" t="s">
        <v>17</v>
      </c>
      <c r="E49" s="64">
        <v>6</v>
      </c>
      <c r="F49" s="64">
        <v>5</v>
      </c>
      <c r="G49" s="64">
        <v>6</v>
      </c>
      <c r="H49" s="64">
        <v>6</v>
      </c>
      <c r="I49" s="64">
        <v>4</v>
      </c>
      <c r="J49" s="64">
        <v>3</v>
      </c>
      <c r="K49" s="64" t="s">
        <v>41</v>
      </c>
      <c r="L49" s="65">
        <v>5</v>
      </c>
      <c r="M49" s="65"/>
      <c r="N49" s="64"/>
      <c r="O49" s="58" t="s">
        <v>20</v>
      </c>
      <c r="P49" s="58" t="s">
        <v>25</v>
      </c>
      <c r="Q49" s="58"/>
      <c r="R49" s="58"/>
      <c r="S49" s="70"/>
      <c r="T49" s="70"/>
      <c r="U49" s="58" t="s">
        <v>18</v>
      </c>
      <c r="V49" s="58"/>
      <c r="W49" s="67">
        <v>1</v>
      </c>
      <c r="X49" s="67">
        <v>1</v>
      </c>
      <c r="Y49" s="67">
        <v>3</v>
      </c>
      <c r="Z49" s="67"/>
      <c r="AA49" s="185" t="s">
        <v>243</v>
      </c>
      <c r="AB49" s="58" t="s">
        <v>350</v>
      </c>
      <c r="AC49" s="60">
        <f t="shared" si="0"/>
        <v>0</v>
      </c>
      <c r="AD49" s="60">
        <f t="shared" si="1"/>
        <v>3</v>
      </c>
      <c r="AE49" s="61">
        <f t="shared" si="2"/>
        <v>3</v>
      </c>
      <c r="AF49" s="61">
        <f>INDEX($BA$26:BF$44,MATCH(AE49,$AZ$26:$AZ$44,-1),MATCH(D49,$BA$25:$BF$25))</f>
        <v>-0.5</v>
      </c>
      <c r="AG49" s="61">
        <v>1</v>
      </c>
      <c r="AH49" s="61">
        <v>1</v>
      </c>
      <c r="AI49" s="61">
        <v>1</v>
      </c>
      <c r="AJ49" s="61">
        <v>1</v>
      </c>
      <c r="AK49" s="61">
        <v>1</v>
      </c>
      <c r="AL49" s="61">
        <v>0.8</v>
      </c>
      <c r="AM49" s="68">
        <f t="shared" si="3"/>
        <v>448</v>
      </c>
      <c r="AN49" s="69">
        <f t="shared" si="4"/>
        <v>448000000</v>
      </c>
      <c r="AO49" s="69">
        <f t="shared" si="5"/>
        <v>30</v>
      </c>
      <c r="AP49" s="69">
        <f t="shared" si="6"/>
        <v>30</v>
      </c>
      <c r="AQ49" s="69"/>
      <c r="AR49" s="101"/>
      <c r="AS49" s="101"/>
      <c r="AT49" s="101"/>
      <c r="AU49" s="101"/>
    </row>
    <row r="50" spans="1:47">
      <c r="A50" s="11" t="s">
        <v>160</v>
      </c>
      <c r="B50" s="11">
        <v>2804</v>
      </c>
      <c r="D50" s="49" t="s">
        <v>18</v>
      </c>
      <c r="E50" s="47">
        <v>5</v>
      </c>
      <c r="F50" s="47">
        <v>3</v>
      </c>
      <c r="G50" s="47">
        <v>7</v>
      </c>
      <c r="H50" s="47">
        <v>5</v>
      </c>
      <c r="I50" s="47">
        <v>5</v>
      </c>
      <c r="J50" s="47" t="s">
        <v>18</v>
      </c>
      <c r="K50" s="47" t="s">
        <v>41</v>
      </c>
      <c r="L50" s="48" t="s">
        <v>15</v>
      </c>
      <c r="M50" s="48"/>
      <c r="N50" s="47"/>
      <c r="O50" s="11" t="s">
        <v>25</v>
      </c>
      <c r="S50" s="59"/>
      <c r="T50" s="59"/>
      <c r="W50" s="45">
        <v>8</v>
      </c>
      <c r="X50" s="45">
        <v>2</v>
      </c>
      <c r="Y50" s="45">
        <v>4</v>
      </c>
      <c r="Z50" s="45"/>
      <c r="AA50" s="184" t="s">
        <v>27</v>
      </c>
      <c r="AB50" s="11" t="s">
        <v>335</v>
      </c>
      <c r="AC50" s="60">
        <f t="shared" si="0"/>
        <v>1</v>
      </c>
      <c r="AD50" s="60">
        <f t="shared" si="1"/>
        <v>2.5</v>
      </c>
      <c r="AE50" s="61">
        <f t="shared" si="2"/>
        <v>3.5</v>
      </c>
      <c r="AF50" s="61">
        <f>INDEX($BA$26:BF$44,MATCH(AE50,$AZ$26:$AZ$44,-1),MATCH(D50,$BA$25:$BF$25))</f>
        <v>0.5</v>
      </c>
      <c r="AG50" s="61">
        <v>1</v>
      </c>
      <c r="AH50" s="61">
        <v>1</v>
      </c>
      <c r="AI50" s="61">
        <v>1</v>
      </c>
      <c r="AJ50" s="61">
        <v>1</v>
      </c>
      <c r="AK50" s="61">
        <v>1</v>
      </c>
      <c r="AL50" s="61">
        <v>0.8</v>
      </c>
      <c r="AM50" s="61">
        <f t="shared" si="3"/>
        <v>4688</v>
      </c>
      <c r="AN50" s="62">
        <f t="shared" si="4"/>
        <v>3750400000</v>
      </c>
      <c r="AO50" s="62">
        <f t="shared" si="5"/>
        <v>1</v>
      </c>
      <c r="AP50" s="62">
        <f t="shared" si="6"/>
        <v>8</v>
      </c>
      <c r="AQ50" s="62"/>
      <c r="AR50" s="99"/>
      <c r="AS50" s="99"/>
      <c r="AT50" s="99"/>
      <c r="AU50" s="99"/>
    </row>
    <row r="51" spans="1:47">
      <c r="A51" s="58" t="s">
        <v>174</v>
      </c>
      <c r="B51" s="58">
        <v>3105</v>
      </c>
      <c r="C51" s="58"/>
      <c r="D51" s="63" t="s">
        <v>14</v>
      </c>
      <c r="E51" s="64">
        <v>6</v>
      </c>
      <c r="F51" s="64">
        <v>5</v>
      </c>
      <c r="G51" s="64">
        <v>9</v>
      </c>
      <c r="H51" s="64">
        <v>5</v>
      </c>
      <c r="I51" s="64">
        <v>5</v>
      </c>
      <c r="J51" s="64">
        <v>7</v>
      </c>
      <c r="K51" s="64" t="s">
        <v>41</v>
      </c>
      <c r="L51" s="65" t="s">
        <v>15</v>
      </c>
      <c r="M51" s="65"/>
      <c r="N51" s="64"/>
      <c r="O51" s="58" t="s">
        <v>25</v>
      </c>
      <c r="P51" s="58"/>
      <c r="Q51" s="58"/>
      <c r="R51" s="58"/>
      <c r="S51" s="70"/>
      <c r="T51" s="70"/>
      <c r="U51" s="58"/>
      <c r="V51" s="58"/>
      <c r="W51" s="67">
        <v>7</v>
      </c>
      <c r="X51" s="67">
        <v>1</v>
      </c>
      <c r="Y51" s="67">
        <v>2</v>
      </c>
      <c r="Z51" s="67"/>
      <c r="AA51" s="185" t="s">
        <v>27</v>
      </c>
      <c r="AB51" s="58" t="s">
        <v>335</v>
      </c>
      <c r="AC51" s="60">
        <f t="shared" si="0"/>
        <v>1</v>
      </c>
      <c r="AD51" s="60">
        <f t="shared" si="1"/>
        <v>2.5</v>
      </c>
      <c r="AE51" s="61">
        <f t="shared" si="2"/>
        <v>3.5</v>
      </c>
      <c r="AF51" s="61">
        <f>INDEX($BA$26:BF$44,MATCH(AE51,$AZ$26:$AZ$44,-1),MATCH(D51,$BA$25:$BF$25))</f>
        <v>0</v>
      </c>
      <c r="AG51" s="61">
        <v>1</v>
      </c>
      <c r="AH51" s="61">
        <v>1</v>
      </c>
      <c r="AI51" s="61">
        <v>1</v>
      </c>
      <c r="AJ51" s="61">
        <v>1</v>
      </c>
      <c r="AK51" s="61">
        <v>1</v>
      </c>
      <c r="AL51" s="61">
        <v>0.8</v>
      </c>
      <c r="AM51" s="68">
        <f t="shared" si="3"/>
        <v>4688</v>
      </c>
      <c r="AN51" s="69">
        <f t="shared" si="4"/>
        <v>3281600000</v>
      </c>
      <c r="AO51" s="69">
        <f t="shared" si="5"/>
        <v>1</v>
      </c>
      <c r="AP51" s="69">
        <f t="shared" si="6"/>
        <v>7</v>
      </c>
      <c r="AQ51" s="62"/>
      <c r="AR51" s="99"/>
      <c r="AS51" s="99"/>
      <c r="AT51" s="99"/>
      <c r="AU51" s="99"/>
    </row>
    <row r="52" spans="1:47">
      <c r="A52" s="78" t="s">
        <v>264</v>
      </c>
      <c r="B52" s="78">
        <v>1937</v>
      </c>
      <c r="C52" s="78"/>
      <c r="D52" s="79" t="s">
        <v>15</v>
      </c>
      <c r="E52" s="80">
        <v>2</v>
      </c>
      <c r="F52" s="80">
        <v>5</v>
      </c>
      <c r="G52" s="80">
        <v>4</v>
      </c>
      <c r="H52" s="80">
        <v>5</v>
      </c>
      <c r="I52" s="80">
        <v>7</v>
      </c>
      <c r="J52" s="80">
        <v>5</v>
      </c>
      <c r="K52" s="80" t="s">
        <v>41</v>
      </c>
      <c r="L52" s="81" t="s">
        <v>15</v>
      </c>
      <c r="M52" s="81"/>
      <c r="N52" s="80"/>
      <c r="O52" s="78" t="s">
        <v>20</v>
      </c>
      <c r="P52" s="78" t="s">
        <v>25</v>
      </c>
      <c r="Q52" s="78"/>
      <c r="R52" s="78"/>
      <c r="S52" s="83"/>
      <c r="T52" s="83"/>
      <c r="U52" s="78"/>
      <c r="V52" s="78"/>
      <c r="W52" s="56">
        <v>7</v>
      </c>
      <c r="X52" s="56">
        <v>0</v>
      </c>
      <c r="Y52" s="56">
        <v>3</v>
      </c>
      <c r="Z52" s="56"/>
      <c r="AA52" s="186" t="s">
        <v>243</v>
      </c>
      <c r="AB52" s="78" t="s">
        <v>350</v>
      </c>
      <c r="AC52" s="60">
        <f t="shared" si="0"/>
        <v>1</v>
      </c>
      <c r="AD52" s="60">
        <f t="shared" si="1"/>
        <v>2.5</v>
      </c>
      <c r="AE52" s="61">
        <f t="shared" si="2"/>
        <v>3.5</v>
      </c>
      <c r="AF52" s="61">
        <f>INDEX($BA$26:BF$44,MATCH(AE52,$AZ$26:$AZ$44,-1),MATCH(D52,$BA$25:$BF$25))</f>
        <v>0.5</v>
      </c>
      <c r="AG52" s="61">
        <v>1</v>
      </c>
      <c r="AH52" s="61">
        <v>1</v>
      </c>
      <c r="AI52" s="61">
        <v>1</v>
      </c>
      <c r="AJ52" s="61">
        <v>1</v>
      </c>
      <c r="AK52" s="61">
        <v>0.8</v>
      </c>
      <c r="AL52" s="61">
        <v>0.8</v>
      </c>
      <c r="AM52" s="84">
        <f t="shared" si="3"/>
        <v>3750.4</v>
      </c>
      <c r="AN52" s="85">
        <f t="shared" si="4"/>
        <v>2625280000</v>
      </c>
      <c r="AO52" s="85">
        <f t="shared" si="5"/>
        <v>1</v>
      </c>
      <c r="AP52" s="85">
        <f t="shared" si="6"/>
        <v>7</v>
      </c>
      <c r="AQ52" s="62"/>
      <c r="AR52" s="99"/>
      <c r="AS52" s="99"/>
      <c r="AT52" s="99"/>
      <c r="AU52" s="99"/>
    </row>
    <row r="53" spans="1:47">
      <c r="A53" s="58" t="s">
        <v>45</v>
      </c>
      <c r="B53" s="58">
        <v>2905</v>
      </c>
      <c r="C53" s="58"/>
      <c r="D53" s="63" t="s">
        <v>14</v>
      </c>
      <c r="E53" s="64">
        <v>9</v>
      </c>
      <c r="F53" s="64">
        <v>8</v>
      </c>
      <c r="G53" s="64" t="s">
        <v>15</v>
      </c>
      <c r="H53" s="64">
        <v>5</v>
      </c>
      <c r="I53" s="64">
        <v>5</v>
      </c>
      <c r="J53" s="64">
        <v>4</v>
      </c>
      <c r="K53" s="64" t="s">
        <v>41</v>
      </c>
      <c r="L53" s="65">
        <v>9</v>
      </c>
      <c r="M53" s="65"/>
      <c r="N53" s="64"/>
      <c r="O53" s="58" t="s">
        <v>25</v>
      </c>
      <c r="P53" s="58" t="s">
        <v>30</v>
      </c>
      <c r="Q53" s="58"/>
      <c r="R53" s="58"/>
      <c r="S53" s="70"/>
      <c r="T53" s="70"/>
      <c r="U53" s="58"/>
      <c r="V53" s="58"/>
      <c r="W53" s="67">
        <v>6</v>
      </c>
      <c r="X53" s="67">
        <v>2</v>
      </c>
      <c r="Y53" s="67">
        <v>5</v>
      </c>
      <c r="Z53" s="67"/>
      <c r="AA53" s="185" t="s">
        <v>27</v>
      </c>
      <c r="AB53" s="58" t="s">
        <v>335</v>
      </c>
      <c r="AC53" s="60">
        <f t="shared" si="0"/>
        <v>1</v>
      </c>
      <c r="AD53" s="60">
        <f t="shared" si="1"/>
        <v>2.5</v>
      </c>
      <c r="AE53" s="61">
        <f t="shared" si="2"/>
        <v>3.5</v>
      </c>
      <c r="AF53" s="61">
        <f>INDEX($BA$26:BF$44,MATCH(AE53,$AZ$26:$AZ$44,-1),MATCH(D53,$BA$25:$BF$25))</f>
        <v>0</v>
      </c>
      <c r="AG53" s="61">
        <v>1</v>
      </c>
      <c r="AH53" s="61">
        <v>1</v>
      </c>
      <c r="AI53" s="61">
        <v>1</v>
      </c>
      <c r="AJ53" s="61">
        <v>1</v>
      </c>
      <c r="AK53" s="61">
        <v>1</v>
      </c>
      <c r="AL53" s="61">
        <v>0.8</v>
      </c>
      <c r="AM53" s="68">
        <f t="shared" si="3"/>
        <v>2928</v>
      </c>
      <c r="AN53" s="69">
        <f t="shared" si="4"/>
        <v>1756800000</v>
      </c>
      <c r="AO53" s="69">
        <f t="shared" si="5"/>
        <v>1</v>
      </c>
      <c r="AP53" s="69">
        <f t="shared" si="6"/>
        <v>6</v>
      </c>
      <c r="AQ53" s="62"/>
      <c r="AR53" s="99"/>
      <c r="AS53" s="99"/>
      <c r="AT53" s="99"/>
      <c r="AU53" s="99"/>
    </row>
    <row r="54" spans="1:47">
      <c r="A54" s="11" t="s">
        <v>70</v>
      </c>
      <c r="B54" s="11">
        <v>407</v>
      </c>
      <c r="D54" s="49" t="s">
        <v>16</v>
      </c>
      <c r="E54" s="47">
        <v>3</v>
      </c>
      <c r="F54" s="47">
        <v>3</v>
      </c>
      <c r="G54" s="47">
        <v>6</v>
      </c>
      <c r="H54" s="47">
        <v>5</v>
      </c>
      <c r="I54" s="47">
        <v>4</v>
      </c>
      <c r="J54" s="47">
        <v>4</v>
      </c>
      <c r="K54" s="47" t="s">
        <v>41</v>
      </c>
      <c r="L54" s="48">
        <v>7</v>
      </c>
      <c r="M54" s="48"/>
      <c r="N54" s="47"/>
      <c r="O54" s="11" t="s">
        <v>25</v>
      </c>
      <c r="S54" s="59"/>
      <c r="T54" s="59"/>
      <c r="W54" s="45">
        <v>6</v>
      </c>
      <c r="X54" s="45">
        <v>1</v>
      </c>
      <c r="Y54" s="45">
        <v>0</v>
      </c>
      <c r="Z54" s="45"/>
      <c r="AA54" s="184" t="s">
        <v>52</v>
      </c>
      <c r="AB54" s="11" t="s">
        <v>332</v>
      </c>
      <c r="AC54" s="60">
        <f t="shared" si="0"/>
        <v>0.5</v>
      </c>
      <c r="AD54" s="60">
        <f t="shared" si="1"/>
        <v>2.5</v>
      </c>
      <c r="AE54" s="61">
        <f t="shared" si="2"/>
        <v>3</v>
      </c>
      <c r="AF54" s="61">
        <f>INDEX($BA$26:BF$44,MATCH(AE54,$AZ$26:$AZ$44,-1),MATCH(D54,$BA$25:$BF$25))</f>
        <v>0</v>
      </c>
      <c r="AG54" s="61">
        <v>1.6</v>
      </c>
      <c r="AH54" s="61">
        <v>1</v>
      </c>
      <c r="AI54" s="61">
        <v>1</v>
      </c>
      <c r="AJ54" s="61">
        <v>1</v>
      </c>
      <c r="AK54" s="61">
        <v>1</v>
      </c>
      <c r="AL54" s="61">
        <v>1</v>
      </c>
      <c r="AM54" s="61">
        <f t="shared" si="3"/>
        <v>2288</v>
      </c>
      <c r="AN54" s="62">
        <f t="shared" si="4"/>
        <v>1372800000</v>
      </c>
      <c r="AO54" s="62">
        <f t="shared" si="5"/>
        <v>2</v>
      </c>
      <c r="AP54" s="62">
        <f t="shared" si="6"/>
        <v>12</v>
      </c>
      <c r="AQ54" s="69"/>
      <c r="AR54" s="99"/>
      <c r="AS54" s="99"/>
      <c r="AT54" s="99"/>
      <c r="AU54" s="99"/>
    </row>
    <row r="55" spans="1:47">
      <c r="A55" s="58" t="s">
        <v>360</v>
      </c>
      <c r="B55" s="58">
        <v>2622</v>
      </c>
      <c r="C55" s="58"/>
      <c r="D55" s="63" t="s">
        <v>15</v>
      </c>
      <c r="E55" s="64">
        <v>7</v>
      </c>
      <c r="F55" s="64">
        <v>6</v>
      </c>
      <c r="G55" s="64">
        <v>9</v>
      </c>
      <c r="H55" s="64">
        <v>5</v>
      </c>
      <c r="I55" s="64">
        <v>5</v>
      </c>
      <c r="J55" s="64" t="s">
        <v>18</v>
      </c>
      <c r="K55" s="86" t="s">
        <v>41</v>
      </c>
      <c r="L55" s="65" t="s">
        <v>18</v>
      </c>
      <c r="M55" s="65"/>
      <c r="N55" s="64" t="s">
        <v>19</v>
      </c>
      <c r="O55" s="67" t="s">
        <v>25</v>
      </c>
      <c r="P55" s="67"/>
      <c r="Q55" s="58"/>
      <c r="R55" s="58"/>
      <c r="S55" s="70"/>
      <c r="T55" s="70"/>
      <c r="U55" s="58"/>
      <c r="V55" s="58"/>
      <c r="W55" s="67">
        <v>5</v>
      </c>
      <c r="X55" s="67">
        <v>2</v>
      </c>
      <c r="Y55" s="67">
        <v>2</v>
      </c>
      <c r="Z55" s="67"/>
      <c r="AA55" s="185" t="s">
        <v>587</v>
      </c>
      <c r="AB55" s="58" t="s">
        <v>347</v>
      </c>
      <c r="AC55" s="60">
        <f t="shared" si="0"/>
        <v>1</v>
      </c>
      <c r="AD55" s="60">
        <f t="shared" si="1"/>
        <v>2.5</v>
      </c>
      <c r="AE55" s="61">
        <f t="shared" si="2"/>
        <v>3.5</v>
      </c>
      <c r="AF55" s="61">
        <f>INDEX($BA$26:BF$44,MATCH(AE55,$AZ$26:$AZ$44,-1),MATCH(D55,$BA$25:$BF$25))</f>
        <v>0.5</v>
      </c>
      <c r="AG55" s="61">
        <v>1</v>
      </c>
      <c r="AH55" s="61">
        <v>1</v>
      </c>
      <c r="AI55" s="61">
        <v>1</v>
      </c>
      <c r="AJ55" s="61">
        <v>0.8</v>
      </c>
      <c r="AK55" s="61">
        <v>1</v>
      </c>
      <c r="AL55" s="61">
        <v>0.8</v>
      </c>
      <c r="AM55" s="68">
        <f t="shared" si="3"/>
        <v>6000</v>
      </c>
      <c r="AN55" s="69">
        <f t="shared" si="4"/>
        <v>3000000000</v>
      </c>
      <c r="AO55" s="69">
        <f t="shared" si="5"/>
        <v>0</v>
      </c>
      <c r="AP55" s="69">
        <f t="shared" si="6"/>
        <v>0</v>
      </c>
      <c r="AQ55" s="62"/>
      <c r="AR55" s="99"/>
      <c r="AS55" s="99"/>
      <c r="AT55" s="99"/>
      <c r="AU55" s="99"/>
    </row>
    <row r="56" spans="1:47">
      <c r="A56" s="11" t="s">
        <v>130</v>
      </c>
      <c r="B56" s="11">
        <v>2107</v>
      </c>
      <c r="D56" s="49" t="s">
        <v>16</v>
      </c>
      <c r="E56" s="47">
        <v>5</v>
      </c>
      <c r="F56" s="47">
        <v>7</v>
      </c>
      <c r="G56" s="47">
        <v>8</v>
      </c>
      <c r="H56" s="47">
        <v>5</v>
      </c>
      <c r="I56" s="47">
        <v>5</v>
      </c>
      <c r="J56" s="47">
        <v>7</v>
      </c>
      <c r="K56" s="47" t="s">
        <v>41</v>
      </c>
      <c r="L56" s="48">
        <v>3</v>
      </c>
      <c r="M56" s="48"/>
      <c r="N56" s="47"/>
      <c r="O56" s="11" t="s">
        <v>20</v>
      </c>
      <c r="P56" s="11" t="s">
        <v>25</v>
      </c>
      <c r="S56" s="59"/>
      <c r="T56" s="59"/>
      <c r="W56" s="45">
        <v>4</v>
      </c>
      <c r="X56" s="45">
        <v>0</v>
      </c>
      <c r="Y56" s="45">
        <v>3</v>
      </c>
      <c r="Z56" s="45"/>
      <c r="AA56" s="184" t="s">
        <v>610</v>
      </c>
      <c r="AB56" s="11" t="s">
        <v>334</v>
      </c>
      <c r="AC56" s="60">
        <f t="shared" si="0"/>
        <v>0</v>
      </c>
      <c r="AD56" s="60">
        <f t="shared" si="1"/>
        <v>2.5</v>
      </c>
      <c r="AE56" s="61">
        <f t="shared" si="2"/>
        <v>2.5</v>
      </c>
      <c r="AF56" s="61">
        <f>INDEX($BA$26:BF$44,MATCH(AE56,$AZ$26:$AZ$44,-1),MATCH(D56,$BA$25:$BF$25))</f>
        <v>0</v>
      </c>
      <c r="AG56" s="61">
        <v>1</v>
      </c>
      <c r="AH56" s="61">
        <v>1</v>
      </c>
      <c r="AI56" s="61">
        <v>1</v>
      </c>
      <c r="AJ56" s="61">
        <v>1</v>
      </c>
      <c r="AK56" s="61">
        <v>1</v>
      </c>
      <c r="AL56" s="61">
        <v>0.8</v>
      </c>
      <c r="AM56" s="61">
        <f t="shared" si="3"/>
        <v>176</v>
      </c>
      <c r="AN56" s="62">
        <f t="shared" si="4"/>
        <v>70400000</v>
      </c>
      <c r="AO56" s="62">
        <f t="shared" si="5"/>
        <v>10</v>
      </c>
      <c r="AP56" s="62">
        <f t="shared" si="6"/>
        <v>40</v>
      </c>
      <c r="AQ56" s="62"/>
      <c r="AR56" s="99"/>
      <c r="AS56" s="99"/>
      <c r="AT56" s="99"/>
      <c r="AU56" s="99"/>
    </row>
    <row r="57" spans="1:47">
      <c r="A57" s="11" t="s">
        <v>75</v>
      </c>
      <c r="B57" s="11">
        <v>510</v>
      </c>
      <c r="D57" s="49" t="s">
        <v>15</v>
      </c>
      <c r="E57" s="47">
        <v>4</v>
      </c>
      <c r="F57" s="47">
        <v>4</v>
      </c>
      <c r="G57" s="47">
        <v>4</v>
      </c>
      <c r="H57" s="47">
        <v>5</v>
      </c>
      <c r="I57" s="47">
        <v>7</v>
      </c>
      <c r="J57" s="47">
        <v>4</v>
      </c>
      <c r="K57" s="47" t="s">
        <v>41</v>
      </c>
      <c r="L57" s="48" t="s">
        <v>18</v>
      </c>
      <c r="M57" s="48"/>
      <c r="N57" s="47"/>
      <c r="O57" s="11" t="s">
        <v>20</v>
      </c>
      <c r="P57" s="11" t="s">
        <v>25</v>
      </c>
      <c r="S57" s="59"/>
      <c r="T57" s="59"/>
      <c r="W57" s="45">
        <v>4</v>
      </c>
      <c r="X57" s="45">
        <v>1</v>
      </c>
      <c r="Y57" s="45">
        <v>0</v>
      </c>
      <c r="Z57" s="45"/>
      <c r="AA57" s="184" t="s">
        <v>27</v>
      </c>
      <c r="AB57" s="11" t="s">
        <v>332</v>
      </c>
      <c r="AC57" s="60">
        <f t="shared" si="0"/>
        <v>1</v>
      </c>
      <c r="AD57" s="60">
        <f t="shared" si="1"/>
        <v>2.5</v>
      </c>
      <c r="AE57" s="61">
        <f t="shared" si="2"/>
        <v>3.5</v>
      </c>
      <c r="AF57" s="61">
        <f>INDEX($BA$26:BF$44,MATCH(AE57,$AZ$26:$AZ$44,-1),MATCH(D57,$BA$25:$BF$25))</f>
        <v>0.5</v>
      </c>
      <c r="AG57" s="61">
        <v>1</v>
      </c>
      <c r="AH57" s="61">
        <v>1</v>
      </c>
      <c r="AI57" s="61">
        <v>1</v>
      </c>
      <c r="AJ57" s="61">
        <v>1</v>
      </c>
      <c r="AK57" s="61">
        <v>1</v>
      </c>
      <c r="AL57" s="61">
        <v>1</v>
      </c>
      <c r="AM57" s="61">
        <f t="shared" si="3"/>
        <v>9375</v>
      </c>
      <c r="AN57" s="62">
        <f t="shared" si="4"/>
        <v>3750000000</v>
      </c>
      <c r="AO57" s="62">
        <f t="shared" si="5"/>
        <v>0</v>
      </c>
      <c r="AP57" s="62">
        <f t="shared" si="6"/>
        <v>0</v>
      </c>
      <c r="AQ57" s="62"/>
      <c r="AR57" s="99"/>
      <c r="AS57" s="99"/>
      <c r="AT57" s="99"/>
      <c r="AU57" s="99"/>
    </row>
    <row r="58" spans="1:47">
      <c r="A58" s="78" t="s">
        <v>39</v>
      </c>
      <c r="B58" s="78">
        <v>2124</v>
      </c>
      <c r="C58" s="78"/>
      <c r="D58" s="79" t="s">
        <v>18</v>
      </c>
      <c r="E58" s="80">
        <v>1</v>
      </c>
      <c r="F58" s="80">
        <v>5</v>
      </c>
      <c r="G58" s="80">
        <v>0</v>
      </c>
      <c r="H58" s="80">
        <v>5</v>
      </c>
      <c r="I58" s="80">
        <v>9</v>
      </c>
      <c r="J58" s="80" t="s">
        <v>15</v>
      </c>
      <c r="K58" s="80" t="s">
        <v>41</v>
      </c>
      <c r="L58" s="81" t="s">
        <v>15</v>
      </c>
      <c r="M58" s="81"/>
      <c r="N58" s="80" t="s">
        <v>23</v>
      </c>
      <c r="O58" s="78" t="s">
        <v>35</v>
      </c>
      <c r="P58" s="78" t="s">
        <v>25</v>
      </c>
      <c r="Q58" s="78" t="s">
        <v>6</v>
      </c>
      <c r="R58" s="78"/>
      <c r="S58" s="83"/>
      <c r="T58" s="83"/>
      <c r="U58" s="78"/>
      <c r="V58" s="78"/>
      <c r="W58" s="56">
        <v>3</v>
      </c>
      <c r="X58" s="56">
        <v>0</v>
      </c>
      <c r="Y58" s="56">
        <v>5</v>
      </c>
      <c r="Z58" s="56"/>
      <c r="AA58" s="186" t="s">
        <v>587</v>
      </c>
      <c r="AB58" s="78" t="s">
        <v>346</v>
      </c>
      <c r="AC58" s="60">
        <f t="shared" si="0"/>
        <v>1</v>
      </c>
      <c r="AD58" s="60">
        <f t="shared" si="1"/>
        <v>2.5</v>
      </c>
      <c r="AE58" s="61">
        <f t="shared" si="2"/>
        <v>3.5</v>
      </c>
      <c r="AF58" s="61">
        <f>INDEX($BA$26:BF$44,MATCH(AE58,$AZ$26:$AZ$44,-1),MATCH(D58,$BA$25:$BF$25))</f>
        <v>0.5</v>
      </c>
      <c r="AG58" s="61">
        <v>1</v>
      </c>
      <c r="AH58" s="61">
        <v>1</v>
      </c>
      <c r="AI58" s="61">
        <v>1</v>
      </c>
      <c r="AJ58" s="61">
        <v>1</v>
      </c>
      <c r="AK58" s="61">
        <v>1</v>
      </c>
      <c r="AL58" s="61">
        <v>0.8</v>
      </c>
      <c r="AM58" s="84">
        <f t="shared" si="3"/>
        <v>4688</v>
      </c>
      <c r="AN58" s="85">
        <f t="shared" si="4"/>
        <v>1406400000</v>
      </c>
      <c r="AO58" s="85">
        <f t="shared" si="5"/>
        <v>1</v>
      </c>
      <c r="AP58" s="85">
        <f t="shared" si="6"/>
        <v>3</v>
      </c>
      <c r="AQ58" s="62"/>
      <c r="AR58" s="99"/>
      <c r="AS58" s="99"/>
      <c r="AT58" s="99"/>
      <c r="AU58" s="99"/>
    </row>
    <row r="59" spans="1:47">
      <c r="A59" s="11" t="s">
        <v>112</v>
      </c>
      <c r="B59" s="11">
        <v>1704</v>
      </c>
      <c r="D59" s="49" t="s">
        <v>15</v>
      </c>
      <c r="E59" s="47">
        <v>7</v>
      </c>
      <c r="F59" s="47">
        <v>3</v>
      </c>
      <c r="G59" s="47" t="s">
        <v>15</v>
      </c>
      <c r="H59" s="47">
        <v>5</v>
      </c>
      <c r="I59" s="47">
        <v>8</v>
      </c>
      <c r="J59" s="47">
        <v>7</v>
      </c>
      <c r="K59" s="47" t="s">
        <v>41</v>
      </c>
      <c r="L59" s="48" t="s">
        <v>15</v>
      </c>
      <c r="M59" s="48"/>
      <c r="N59" s="47"/>
      <c r="O59" s="11" t="s">
        <v>25</v>
      </c>
      <c r="P59" s="11" t="s">
        <v>30</v>
      </c>
      <c r="S59" s="59"/>
      <c r="T59" s="59"/>
      <c r="W59" s="45">
        <v>2</v>
      </c>
      <c r="X59" s="45">
        <v>0</v>
      </c>
      <c r="Y59" s="45">
        <v>4</v>
      </c>
      <c r="Z59" s="45"/>
      <c r="AA59" s="184" t="s">
        <v>27</v>
      </c>
      <c r="AB59" s="11" t="s">
        <v>334</v>
      </c>
      <c r="AC59" s="60">
        <f t="shared" si="0"/>
        <v>1</v>
      </c>
      <c r="AD59" s="60">
        <f t="shared" si="1"/>
        <v>2.5</v>
      </c>
      <c r="AE59" s="61">
        <f t="shared" si="2"/>
        <v>3.5</v>
      </c>
      <c r="AF59" s="61">
        <f>INDEX($BA$26:BF$44,MATCH(AE59,$AZ$26:$AZ$44,-1),MATCH(D59,$BA$25:$BF$25))</f>
        <v>0.5</v>
      </c>
      <c r="AG59" s="61">
        <v>1</v>
      </c>
      <c r="AH59" s="61">
        <v>1</v>
      </c>
      <c r="AI59" s="61">
        <v>1</v>
      </c>
      <c r="AJ59" s="61">
        <v>1</v>
      </c>
      <c r="AK59" s="61">
        <v>1</v>
      </c>
      <c r="AL59" s="61">
        <v>0.8</v>
      </c>
      <c r="AM59" s="61">
        <f t="shared" si="3"/>
        <v>4688</v>
      </c>
      <c r="AN59" s="62">
        <f t="shared" si="4"/>
        <v>937600000</v>
      </c>
      <c r="AO59" s="62">
        <f t="shared" si="5"/>
        <v>1</v>
      </c>
      <c r="AP59" s="62">
        <f t="shared" si="6"/>
        <v>2</v>
      </c>
      <c r="AQ59" s="62"/>
      <c r="AR59" s="100"/>
      <c r="AS59" s="100"/>
      <c r="AT59" s="100"/>
      <c r="AU59" s="100"/>
    </row>
    <row r="60" spans="1:47">
      <c r="A60" s="78" t="s">
        <v>274</v>
      </c>
      <c r="B60" s="78">
        <v>2132</v>
      </c>
      <c r="C60" s="78"/>
      <c r="D60" s="79" t="s">
        <v>14</v>
      </c>
      <c r="E60" s="80">
        <v>6</v>
      </c>
      <c r="F60" s="80">
        <v>5</v>
      </c>
      <c r="G60" s="80">
        <v>4</v>
      </c>
      <c r="H60" s="80">
        <v>5</v>
      </c>
      <c r="I60" s="80">
        <v>7</v>
      </c>
      <c r="J60" s="80">
        <v>6</v>
      </c>
      <c r="K60" s="80" t="s">
        <v>41</v>
      </c>
      <c r="L60" s="81" t="s">
        <v>15</v>
      </c>
      <c r="M60" s="81"/>
      <c r="N60" s="80" t="s">
        <v>23</v>
      </c>
      <c r="O60" s="78" t="s">
        <v>25</v>
      </c>
      <c r="P60" s="78"/>
      <c r="Q60" s="78"/>
      <c r="R60" s="78"/>
      <c r="S60" s="83"/>
      <c r="T60" s="83"/>
      <c r="U60" s="78"/>
      <c r="V60" s="78"/>
      <c r="W60" s="56">
        <v>2</v>
      </c>
      <c r="X60" s="56">
        <v>0</v>
      </c>
      <c r="Y60" s="56">
        <v>3</v>
      </c>
      <c r="Z60" s="56"/>
      <c r="AA60" s="186" t="s">
        <v>243</v>
      </c>
      <c r="AB60" s="78" t="s">
        <v>350</v>
      </c>
      <c r="AC60" s="60">
        <f t="shared" si="0"/>
        <v>1</v>
      </c>
      <c r="AD60" s="60">
        <f t="shared" si="1"/>
        <v>2.5</v>
      </c>
      <c r="AE60" s="61">
        <f t="shared" si="2"/>
        <v>3.5</v>
      </c>
      <c r="AF60" s="61">
        <f>INDEX($BA$26:BF$44,MATCH(AE60,$AZ$26:$AZ$44,-1),MATCH(D60,$BA$25:$BF$25))</f>
        <v>0</v>
      </c>
      <c r="AG60" s="61">
        <v>1</v>
      </c>
      <c r="AH60" s="61">
        <v>1</v>
      </c>
      <c r="AI60" s="61">
        <v>1</v>
      </c>
      <c r="AJ60" s="61">
        <v>1</v>
      </c>
      <c r="AK60" s="61">
        <v>1</v>
      </c>
      <c r="AL60" s="61">
        <v>0.8</v>
      </c>
      <c r="AM60" s="84">
        <f t="shared" si="3"/>
        <v>4688</v>
      </c>
      <c r="AN60" s="85">
        <f t="shared" si="4"/>
        <v>937600000</v>
      </c>
      <c r="AO60" s="85">
        <f t="shared" si="5"/>
        <v>1</v>
      </c>
      <c r="AP60" s="85">
        <f t="shared" si="6"/>
        <v>2</v>
      </c>
      <c r="AQ60" s="62"/>
      <c r="AR60" s="99"/>
      <c r="AS60" s="99"/>
      <c r="AT60" s="99"/>
      <c r="AU60" s="99"/>
    </row>
    <row r="61" spans="1:47">
      <c r="A61" s="58" t="s">
        <v>76</v>
      </c>
      <c r="B61" s="58">
        <v>601</v>
      </c>
      <c r="C61" s="58"/>
      <c r="D61" s="63" t="s">
        <v>16</v>
      </c>
      <c r="E61" s="64">
        <v>3</v>
      </c>
      <c r="F61" s="64">
        <v>6</v>
      </c>
      <c r="G61" s="64">
        <v>3</v>
      </c>
      <c r="H61" s="64">
        <v>5</v>
      </c>
      <c r="I61" s="64">
        <v>4</v>
      </c>
      <c r="J61" s="64">
        <v>0</v>
      </c>
      <c r="K61" s="64" t="s">
        <v>41</v>
      </c>
      <c r="L61" s="65">
        <v>5</v>
      </c>
      <c r="M61" s="65"/>
      <c r="N61" s="64"/>
      <c r="O61" s="58" t="s">
        <v>25</v>
      </c>
      <c r="P61" s="58"/>
      <c r="Q61" s="58"/>
      <c r="R61" s="58"/>
      <c r="S61" s="70"/>
      <c r="T61" s="70"/>
      <c r="U61" s="58"/>
      <c r="V61" s="58"/>
      <c r="W61" s="67">
        <v>2</v>
      </c>
      <c r="X61" s="67">
        <v>0</v>
      </c>
      <c r="Y61" s="67">
        <v>3</v>
      </c>
      <c r="Z61" s="67"/>
      <c r="AA61" s="185" t="s">
        <v>27</v>
      </c>
      <c r="AB61" s="58" t="s">
        <v>332</v>
      </c>
      <c r="AC61" s="60">
        <f t="shared" si="0"/>
        <v>0</v>
      </c>
      <c r="AD61" s="60">
        <f t="shared" si="1"/>
        <v>2.5</v>
      </c>
      <c r="AE61" s="61">
        <f t="shared" si="2"/>
        <v>2.5</v>
      </c>
      <c r="AF61" s="61">
        <f>INDEX($BA$26:BF$44,MATCH(AE61,$AZ$26:$AZ$44,-1),MATCH(D61,$BA$25:$BF$25))</f>
        <v>0</v>
      </c>
      <c r="AG61" s="61">
        <v>1</v>
      </c>
      <c r="AH61" s="61">
        <v>1</v>
      </c>
      <c r="AI61" s="61">
        <v>1</v>
      </c>
      <c r="AJ61" s="61">
        <v>0.8</v>
      </c>
      <c r="AK61" s="61">
        <v>1</v>
      </c>
      <c r="AL61" s="61">
        <v>0.8</v>
      </c>
      <c r="AM61" s="68">
        <f t="shared" si="3"/>
        <v>358.40000000000003</v>
      </c>
      <c r="AN61" s="69">
        <f t="shared" si="4"/>
        <v>71680000</v>
      </c>
      <c r="AO61" s="69">
        <f t="shared" si="5"/>
        <v>3</v>
      </c>
      <c r="AP61" s="69">
        <f t="shared" si="6"/>
        <v>6</v>
      </c>
      <c r="AQ61" s="62"/>
    </row>
    <row r="62" spans="1:47">
      <c r="A62" s="58" t="s">
        <v>80</v>
      </c>
      <c r="B62" s="58">
        <v>701</v>
      </c>
      <c r="C62" s="58"/>
      <c r="D62" s="63" t="s">
        <v>18</v>
      </c>
      <c r="E62" s="64">
        <v>5</v>
      </c>
      <c r="F62" s="64">
        <v>6</v>
      </c>
      <c r="G62" s="64">
        <v>3</v>
      </c>
      <c r="H62" s="64">
        <v>5</v>
      </c>
      <c r="I62" s="64">
        <v>5</v>
      </c>
      <c r="J62" s="64">
        <v>6</v>
      </c>
      <c r="K62" s="64" t="s">
        <v>41</v>
      </c>
      <c r="L62" s="65">
        <v>9</v>
      </c>
      <c r="M62" s="65"/>
      <c r="N62" s="64"/>
      <c r="O62" s="58" t="s">
        <v>25</v>
      </c>
      <c r="P62" s="58"/>
      <c r="Q62" s="58"/>
      <c r="R62" s="58"/>
      <c r="S62" s="58"/>
      <c r="T62" s="58"/>
      <c r="U62" s="58"/>
      <c r="V62" s="58"/>
      <c r="W62" s="67">
        <v>1</v>
      </c>
      <c r="X62" s="67">
        <v>2</v>
      </c>
      <c r="Y62" s="67">
        <v>2</v>
      </c>
      <c r="Z62" s="67"/>
      <c r="AA62" s="185" t="s">
        <v>27</v>
      </c>
      <c r="AB62" s="58" t="s">
        <v>332</v>
      </c>
      <c r="AC62" s="60">
        <f t="shared" si="0"/>
        <v>1</v>
      </c>
      <c r="AD62" s="60">
        <f t="shared" si="1"/>
        <v>2.5</v>
      </c>
      <c r="AE62" s="61">
        <f t="shared" si="2"/>
        <v>3.5</v>
      </c>
      <c r="AF62" s="61">
        <f>INDEX($BA$26:BF$44,MATCH(AE62,$AZ$26:$AZ$44,-1),MATCH(D62,$BA$25:$BF$25))</f>
        <v>0.5</v>
      </c>
      <c r="AG62" s="61">
        <v>1</v>
      </c>
      <c r="AH62" s="61">
        <v>1</v>
      </c>
      <c r="AI62" s="61">
        <v>1</v>
      </c>
      <c r="AJ62" s="61">
        <v>1</v>
      </c>
      <c r="AK62" s="61">
        <v>1</v>
      </c>
      <c r="AL62" s="61">
        <v>0.8</v>
      </c>
      <c r="AM62" s="68">
        <f t="shared" si="3"/>
        <v>2928</v>
      </c>
      <c r="AN62" s="69">
        <f t="shared" si="4"/>
        <v>292800000</v>
      </c>
      <c r="AO62" s="69">
        <f t="shared" si="5"/>
        <v>1</v>
      </c>
      <c r="AP62" s="69">
        <f t="shared" si="6"/>
        <v>1</v>
      </c>
      <c r="AQ62" s="62"/>
      <c r="AR62" s="99"/>
      <c r="AS62" s="99"/>
      <c r="AT62" s="99"/>
      <c r="AU62" s="99"/>
    </row>
    <row r="63" spans="1:47">
      <c r="A63" s="58" t="s">
        <v>67</v>
      </c>
      <c r="B63" s="58">
        <v>306</v>
      </c>
      <c r="C63" s="58"/>
      <c r="D63" s="63" t="s">
        <v>14</v>
      </c>
      <c r="E63" s="64">
        <v>3</v>
      </c>
      <c r="F63" s="64">
        <v>6</v>
      </c>
      <c r="G63" s="64">
        <v>3</v>
      </c>
      <c r="H63" s="64">
        <v>5</v>
      </c>
      <c r="I63" s="64">
        <v>6</v>
      </c>
      <c r="J63" s="64">
        <v>3</v>
      </c>
      <c r="K63" s="64" t="s">
        <v>41</v>
      </c>
      <c r="L63" s="65" t="s">
        <v>15</v>
      </c>
      <c r="M63" s="65"/>
      <c r="N63" s="64"/>
      <c r="O63" s="58" t="s">
        <v>25</v>
      </c>
      <c r="P63" s="58"/>
      <c r="Q63" s="58"/>
      <c r="R63" s="58"/>
      <c r="S63" s="58"/>
      <c r="T63" s="58"/>
      <c r="U63" s="58"/>
      <c r="V63" s="58"/>
      <c r="W63" s="67">
        <v>1</v>
      </c>
      <c r="X63" s="67">
        <v>0</v>
      </c>
      <c r="Y63" s="67">
        <v>3</v>
      </c>
      <c r="Z63" s="67"/>
      <c r="AA63" s="185" t="s">
        <v>52</v>
      </c>
      <c r="AB63" s="58" t="s">
        <v>332</v>
      </c>
      <c r="AC63" s="60">
        <f t="shared" si="0"/>
        <v>1</v>
      </c>
      <c r="AD63" s="60">
        <f t="shared" si="1"/>
        <v>2.5</v>
      </c>
      <c r="AE63" s="61">
        <f t="shared" si="2"/>
        <v>3.5</v>
      </c>
      <c r="AF63" s="61">
        <f>INDEX($BA$26:BF$44,MATCH(AE63,$AZ$26:$AZ$44,-1),MATCH(D63,$BA$25:$BF$25))</f>
        <v>0</v>
      </c>
      <c r="AG63" s="61">
        <v>1</v>
      </c>
      <c r="AH63" s="61">
        <v>1</v>
      </c>
      <c r="AI63" s="61">
        <v>1</v>
      </c>
      <c r="AJ63" s="61">
        <v>1</v>
      </c>
      <c r="AK63" s="61">
        <v>1</v>
      </c>
      <c r="AL63" s="61">
        <v>0.8</v>
      </c>
      <c r="AM63" s="68">
        <f t="shared" si="3"/>
        <v>4688</v>
      </c>
      <c r="AN63" s="69">
        <f t="shared" si="4"/>
        <v>468800000</v>
      </c>
      <c r="AO63" s="69">
        <f t="shared" si="5"/>
        <v>1</v>
      </c>
      <c r="AP63" s="69">
        <f t="shared" si="6"/>
        <v>1</v>
      </c>
      <c r="AQ63" s="62"/>
      <c r="AR63" s="99"/>
      <c r="AS63" s="99"/>
      <c r="AT63" s="99"/>
      <c r="AU63" s="99"/>
    </row>
    <row r="64" spans="1:47">
      <c r="A64" s="11" t="s">
        <v>150</v>
      </c>
      <c r="B64" s="11">
        <v>2605</v>
      </c>
      <c r="D64" s="49" t="s">
        <v>14</v>
      </c>
      <c r="E64" s="47">
        <v>7</v>
      </c>
      <c r="F64" s="47">
        <v>7</v>
      </c>
      <c r="G64" s="47">
        <v>7</v>
      </c>
      <c r="H64" s="47">
        <v>5</v>
      </c>
      <c r="I64" s="47">
        <v>6</v>
      </c>
      <c r="J64" s="47">
        <v>5</v>
      </c>
      <c r="K64" s="47" t="s">
        <v>41</v>
      </c>
      <c r="L64" s="48">
        <v>8</v>
      </c>
      <c r="M64" s="48"/>
      <c r="N64" s="47"/>
      <c r="O64" s="11" t="s">
        <v>20</v>
      </c>
      <c r="P64" s="11" t="s">
        <v>25</v>
      </c>
      <c r="S64" s="59"/>
      <c r="T64" s="59"/>
      <c r="W64" s="45">
        <v>1</v>
      </c>
      <c r="X64" s="45">
        <v>0</v>
      </c>
      <c r="Y64" s="45">
        <v>4</v>
      </c>
      <c r="Z64" s="45"/>
      <c r="AA64" s="184" t="s">
        <v>592</v>
      </c>
      <c r="AB64" s="11" t="s">
        <v>335</v>
      </c>
      <c r="AC64" s="60">
        <f t="shared" si="0"/>
        <v>0.5</v>
      </c>
      <c r="AD64" s="60">
        <f t="shared" si="1"/>
        <v>2.5</v>
      </c>
      <c r="AE64" s="61">
        <f t="shared" si="2"/>
        <v>3</v>
      </c>
      <c r="AF64" s="61">
        <f>INDEX($BA$26:BF$44,MATCH(AE64,$AZ$26:$AZ$44,-1),MATCH(D64,$BA$25:$BF$25))</f>
        <v>0</v>
      </c>
      <c r="AG64" s="61">
        <v>1</v>
      </c>
      <c r="AH64" s="61">
        <v>1</v>
      </c>
      <c r="AI64" s="61">
        <v>1</v>
      </c>
      <c r="AJ64" s="61">
        <v>1</v>
      </c>
      <c r="AK64" s="61">
        <v>1</v>
      </c>
      <c r="AL64" s="61">
        <v>0.8</v>
      </c>
      <c r="AM64" s="61">
        <f t="shared" si="3"/>
        <v>1832</v>
      </c>
      <c r="AN64" s="62">
        <f t="shared" si="4"/>
        <v>183200000</v>
      </c>
      <c r="AO64" s="62">
        <f t="shared" si="5"/>
        <v>1</v>
      </c>
      <c r="AP64" s="62">
        <f t="shared" si="6"/>
        <v>1</v>
      </c>
      <c r="AQ64" s="62"/>
      <c r="AR64" s="99"/>
      <c r="AS64" s="99"/>
      <c r="AT64" s="99"/>
      <c r="AU64" s="99"/>
    </row>
    <row r="65" spans="1:47">
      <c r="A65" s="78" t="s">
        <v>72</v>
      </c>
      <c r="B65" s="78">
        <v>505</v>
      </c>
      <c r="C65" s="78"/>
      <c r="D65" s="79" t="s">
        <v>18</v>
      </c>
      <c r="E65" s="80">
        <v>1</v>
      </c>
      <c r="F65" s="80">
        <v>5</v>
      </c>
      <c r="G65" s="80">
        <v>0</v>
      </c>
      <c r="H65" s="80">
        <v>5</v>
      </c>
      <c r="I65" s="80">
        <v>3</v>
      </c>
      <c r="J65" s="80">
        <v>4</v>
      </c>
      <c r="K65" s="80" t="s">
        <v>41</v>
      </c>
      <c r="L65" s="81" t="s">
        <v>15</v>
      </c>
      <c r="M65" s="81"/>
      <c r="N65" s="80" t="s">
        <v>19</v>
      </c>
      <c r="O65" s="78" t="s">
        <v>35</v>
      </c>
      <c r="P65" s="78" t="s">
        <v>25</v>
      </c>
      <c r="Q65" s="78" t="s">
        <v>6</v>
      </c>
      <c r="R65" s="78"/>
      <c r="S65" s="83"/>
      <c r="T65" s="83"/>
      <c r="U65" s="78"/>
      <c r="V65" s="78"/>
      <c r="W65" s="56">
        <v>1</v>
      </c>
      <c r="X65" s="56">
        <v>0</v>
      </c>
      <c r="Y65" s="56">
        <v>5</v>
      </c>
      <c r="Z65" s="56"/>
      <c r="AA65" s="186" t="s">
        <v>52</v>
      </c>
      <c r="AB65" s="78" t="s">
        <v>332</v>
      </c>
      <c r="AC65" s="60">
        <f t="shared" si="0"/>
        <v>1</v>
      </c>
      <c r="AD65" s="60">
        <f t="shared" si="1"/>
        <v>2.5</v>
      </c>
      <c r="AE65" s="61">
        <f t="shared" si="2"/>
        <v>3.5</v>
      </c>
      <c r="AF65" s="61">
        <f>INDEX($BA$26:BF$44,MATCH(AE65,$AZ$26:$AZ$44,-1),MATCH(D65,$BA$25:$BF$25))</f>
        <v>0.5</v>
      </c>
      <c r="AG65" s="61">
        <v>1</v>
      </c>
      <c r="AH65" s="61">
        <v>1</v>
      </c>
      <c r="AI65" s="61">
        <v>1</v>
      </c>
      <c r="AJ65" s="61">
        <v>1</v>
      </c>
      <c r="AK65" s="61">
        <v>1</v>
      </c>
      <c r="AL65" s="61">
        <v>0.8</v>
      </c>
      <c r="AM65" s="84">
        <f t="shared" si="3"/>
        <v>4688</v>
      </c>
      <c r="AN65" s="85">
        <f t="shared" si="4"/>
        <v>468800000</v>
      </c>
      <c r="AO65" s="85">
        <f t="shared" si="5"/>
        <v>1</v>
      </c>
      <c r="AP65" s="85">
        <f t="shared" si="6"/>
        <v>1</v>
      </c>
      <c r="AQ65" s="69"/>
      <c r="AR65" s="99"/>
      <c r="AS65" s="99"/>
      <c r="AT65" s="99"/>
      <c r="AU65" s="99"/>
    </row>
    <row r="66" spans="1:47">
      <c r="A66" s="58" t="s">
        <v>124</v>
      </c>
      <c r="B66" s="58">
        <v>2002</v>
      </c>
      <c r="C66" s="58"/>
      <c r="D66" s="63" t="s">
        <v>14</v>
      </c>
      <c r="E66" s="64">
        <v>4</v>
      </c>
      <c r="F66" s="64">
        <v>6</v>
      </c>
      <c r="G66" s="64">
        <v>3</v>
      </c>
      <c r="H66" s="64">
        <v>5</v>
      </c>
      <c r="I66" s="64">
        <v>3</v>
      </c>
      <c r="J66" s="64">
        <v>6</v>
      </c>
      <c r="K66" s="64" t="s">
        <v>41</v>
      </c>
      <c r="L66" s="65">
        <v>6</v>
      </c>
      <c r="M66" s="65"/>
      <c r="N66" s="64"/>
      <c r="O66" s="58" t="s">
        <v>25</v>
      </c>
      <c r="P66" s="58"/>
      <c r="Q66" s="58"/>
      <c r="R66" s="58"/>
      <c r="S66" s="58"/>
      <c r="T66" s="58"/>
      <c r="U66" s="58"/>
      <c r="V66" s="58"/>
      <c r="W66" s="67">
        <v>1</v>
      </c>
      <c r="X66" s="67">
        <v>0</v>
      </c>
      <c r="Y66" s="67">
        <v>3</v>
      </c>
      <c r="Z66" s="67"/>
      <c r="AA66" s="185" t="s">
        <v>589</v>
      </c>
      <c r="AB66" s="58" t="s">
        <v>334</v>
      </c>
      <c r="AC66" s="60">
        <f t="shared" si="0"/>
        <v>0.5</v>
      </c>
      <c r="AD66" s="60">
        <f t="shared" si="1"/>
        <v>2.5</v>
      </c>
      <c r="AE66" s="61">
        <f t="shared" si="2"/>
        <v>3</v>
      </c>
      <c r="AF66" s="61">
        <f>INDEX($BA$26:BF$44,MATCH(AE66,$AZ$26:$AZ$44,-1),MATCH(D66,$BA$25:$BF$25))</f>
        <v>0</v>
      </c>
      <c r="AG66" s="61">
        <v>1</v>
      </c>
      <c r="AH66" s="61">
        <v>1</v>
      </c>
      <c r="AI66" s="61">
        <v>1</v>
      </c>
      <c r="AJ66" s="61">
        <v>1</v>
      </c>
      <c r="AK66" s="61">
        <v>0.8</v>
      </c>
      <c r="AL66" s="61">
        <v>0.8</v>
      </c>
      <c r="AM66" s="68">
        <f t="shared" si="3"/>
        <v>572.80000000000007</v>
      </c>
      <c r="AN66" s="69">
        <f t="shared" si="4"/>
        <v>57280000.000000007</v>
      </c>
      <c r="AO66" s="69">
        <f t="shared" si="5"/>
        <v>3</v>
      </c>
      <c r="AP66" s="69">
        <f t="shared" si="6"/>
        <v>3</v>
      </c>
      <c r="AQ66" s="62"/>
      <c r="AR66" s="100"/>
      <c r="AS66" s="100"/>
      <c r="AT66" s="100"/>
      <c r="AU66" s="100"/>
    </row>
    <row r="67" spans="1:47">
      <c r="A67" s="11" t="s">
        <v>198</v>
      </c>
      <c r="B67" s="11">
        <v>611</v>
      </c>
      <c r="D67" s="49" t="s">
        <v>15</v>
      </c>
      <c r="E67" s="47">
        <v>4</v>
      </c>
      <c r="F67" s="47">
        <v>3</v>
      </c>
      <c r="G67" s="47">
        <v>2</v>
      </c>
      <c r="H67" s="47">
        <v>5</v>
      </c>
      <c r="I67" s="47">
        <v>4</v>
      </c>
      <c r="J67" s="47">
        <v>5</v>
      </c>
      <c r="K67" s="47" t="s">
        <v>41</v>
      </c>
      <c r="L67" s="48" t="s">
        <v>14</v>
      </c>
      <c r="M67" s="48"/>
      <c r="N67" s="47"/>
      <c r="O67" s="11" t="s">
        <v>25</v>
      </c>
      <c r="P67" s="11" t="s">
        <v>6</v>
      </c>
      <c r="S67" s="59"/>
      <c r="T67" s="59"/>
      <c r="W67" s="45">
        <v>1</v>
      </c>
      <c r="X67" s="45">
        <v>2</v>
      </c>
      <c r="Y67" s="45">
        <v>3</v>
      </c>
      <c r="Z67" s="45"/>
      <c r="AA67" s="184" t="s">
        <v>27</v>
      </c>
      <c r="AB67" s="11" t="s">
        <v>340</v>
      </c>
      <c r="AC67" s="60">
        <f t="shared" si="0"/>
        <v>1.5</v>
      </c>
      <c r="AD67" s="60">
        <f t="shared" si="1"/>
        <v>2.5</v>
      </c>
      <c r="AE67" s="61">
        <f t="shared" si="2"/>
        <v>4</v>
      </c>
      <c r="AF67" s="61">
        <f>INDEX($BA$26:BF$44,MATCH(AE67,$AZ$26:$AZ$44,-1),MATCH(D67,$BA$25:$BF$25))</f>
        <v>0.5</v>
      </c>
      <c r="AG67" s="61">
        <v>1</v>
      </c>
      <c r="AH67" s="61">
        <v>1</v>
      </c>
      <c r="AI67" s="61">
        <v>1</v>
      </c>
      <c r="AJ67" s="61">
        <v>1</v>
      </c>
      <c r="AK67" s="61">
        <v>0.8</v>
      </c>
      <c r="AL67" s="61">
        <v>0.8</v>
      </c>
      <c r="AM67" s="61">
        <f t="shared" si="3"/>
        <v>9600</v>
      </c>
      <c r="AN67" s="62">
        <f t="shared" si="4"/>
        <v>960000000</v>
      </c>
      <c r="AO67" s="62">
        <f t="shared" si="5"/>
        <v>0</v>
      </c>
      <c r="AP67" s="62">
        <f t="shared" si="6"/>
        <v>0</v>
      </c>
      <c r="AQ67" s="85"/>
      <c r="AR67" s="99"/>
      <c r="AS67" s="99"/>
      <c r="AT67" s="99"/>
      <c r="AU67" s="99"/>
    </row>
    <row r="68" spans="1:47">
      <c r="A68" s="78" t="s">
        <v>286</v>
      </c>
      <c r="B68" s="78">
        <v>2524</v>
      </c>
      <c r="C68" s="78"/>
      <c r="D68" s="79" t="s">
        <v>16</v>
      </c>
      <c r="E68" s="80">
        <v>4</v>
      </c>
      <c r="F68" s="80">
        <v>6</v>
      </c>
      <c r="G68" s="80">
        <v>1</v>
      </c>
      <c r="H68" s="80">
        <v>5</v>
      </c>
      <c r="I68" s="80">
        <v>7</v>
      </c>
      <c r="J68" s="80">
        <v>5</v>
      </c>
      <c r="K68" s="80" t="s">
        <v>41</v>
      </c>
      <c r="L68" s="81">
        <v>7</v>
      </c>
      <c r="M68" s="81"/>
      <c r="N68" s="80"/>
      <c r="O68" s="78" t="s">
        <v>25</v>
      </c>
      <c r="P68" s="78"/>
      <c r="Q68" s="78"/>
      <c r="R68" s="78"/>
      <c r="S68" s="83"/>
      <c r="T68" s="83"/>
      <c r="U68" s="78"/>
      <c r="V68" s="78"/>
      <c r="W68" s="56">
        <v>1</v>
      </c>
      <c r="X68" s="56">
        <v>0</v>
      </c>
      <c r="Y68" s="56">
        <v>4</v>
      </c>
      <c r="Z68" s="56"/>
      <c r="AA68" s="186" t="s">
        <v>587</v>
      </c>
      <c r="AB68" s="78" t="s">
        <v>347</v>
      </c>
      <c r="AC68" s="60">
        <f t="shared" si="0"/>
        <v>0.5</v>
      </c>
      <c r="AD68" s="60">
        <f t="shared" si="1"/>
        <v>2.5</v>
      </c>
      <c r="AE68" s="61">
        <f t="shared" si="2"/>
        <v>3</v>
      </c>
      <c r="AF68" s="61">
        <f>INDEX($BA$26:BF$44,MATCH(AE68,$AZ$26:$AZ$44,-1),MATCH(D68,$BA$25:$BF$25))</f>
        <v>0</v>
      </c>
      <c r="AG68" s="61">
        <v>1</v>
      </c>
      <c r="AH68" s="61">
        <v>1</v>
      </c>
      <c r="AI68" s="61">
        <v>1</v>
      </c>
      <c r="AJ68" s="61">
        <v>1</v>
      </c>
      <c r="AK68" s="61">
        <v>1</v>
      </c>
      <c r="AL68" s="61">
        <v>0.8</v>
      </c>
      <c r="AM68" s="84">
        <f t="shared" si="3"/>
        <v>1144</v>
      </c>
      <c r="AN68" s="85">
        <f t="shared" si="4"/>
        <v>114400000</v>
      </c>
      <c r="AO68" s="85">
        <f t="shared" si="5"/>
        <v>2</v>
      </c>
      <c r="AP68" s="85">
        <f t="shared" si="6"/>
        <v>2</v>
      </c>
      <c r="AQ68" s="62"/>
      <c r="AR68" s="100"/>
      <c r="AS68" s="100"/>
      <c r="AT68" s="100"/>
      <c r="AU68" s="100"/>
    </row>
    <row r="69" spans="1:47">
      <c r="A69" s="78" t="s">
        <v>128</v>
      </c>
      <c r="B69" s="78">
        <v>2010</v>
      </c>
      <c r="C69" s="78"/>
      <c r="D69" s="79" t="s">
        <v>18</v>
      </c>
      <c r="E69" s="80">
        <v>5</v>
      </c>
      <c r="F69" s="80">
        <v>5</v>
      </c>
      <c r="G69" s="80">
        <v>4</v>
      </c>
      <c r="H69" s="80">
        <v>4</v>
      </c>
      <c r="I69" s="80">
        <v>3</v>
      </c>
      <c r="J69" s="80">
        <v>4</v>
      </c>
      <c r="K69" s="80" t="s">
        <v>41</v>
      </c>
      <c r="L69" s="81">
        <v>9</v>
      </c>
      <c r="M69" s="81"/>
      <c r="N69" s="80"/>
      <c r="O69" s="78" t="s">
        <v>25</v>
      </c>
      <c r="P69" s="78"/>
      <c r="Q69" s="78"/>
      <c r="R69" s="78"/>
      <c r="S69" s="83"/>
      <c r="T69" s="83"/>
      <c r="U69" s="78"/>
      <c r="V69" s="78"/>
      <c r="W69" s="56">
        <v>9</v>
      </c>
      <c r="X69" s="56">
        <v>0</v>
      </c>
      <c r="Y69" s="56">
        <v>2</v>
      </c>
      <c r="Z69" s="56"/>
      <c r="AA69" s="186" t="s">
        <v>588</v>
      </c>
      <c r="AB69" s="78" t="s">
        <v>334</v>
      </c>
      <c r="AC69" s="60">
        <f t="shared" si="0"/>
        <v>1</v>
      </c>
      <c r="AD69" s="60">
        <f t="shared" si="1"/>
        <v>2</v>
      </c>
      <c r="AE69" s="61">
        <f t="shared" si="2"/>
        <v>3</v>
      </c>
      <c r="AF69" s="61">
        <f>INDEX($BA$26:BF$44,MATCH(AE69,$AZ$26:$AZ$44,-1),MATCH(D69,$BA$25:$BF$25))</f>
        <v>0.5</v>
      </c>
      <c r="AG69" s="61">
        <v>1</v>
      </c>
      <c r="AH69" s="61">
        <v>1</v>
      </c>
      <c r="AI69" s="61">
        <v>1</v>
      </c>
      <c r="AJ69" s="61">
        <v>1</v>
      </c>
      <c r="AK69" s="61">
        <v>1</v>
      </c>
      <c r="AL69" s="61">
        <v>0.8</v>
      </c>
      <c r="AM69" s="84">
        <f t="shared" si="3"/>
        <v>2928</v>
      </c>
      <c r="AN69" s="85">
        <f t="shared" si="4"/>
        <v>263520000</v>
      </c>
      <c r="AO69" s="85">
        <f t="shared" si="5"/>
        <v>0</v>
      </c>
      <c r="AP69" s="85">
        <f t="shared" si="6"/>
        <v>0</v>
      </c>
      <c r="AQ69" s="85"/>
      <c r="AR69" s="100"/>
      <c r="AS69" s="100"/>
      <c r="AT69" s="100"/>
      <c r="AU69" s="100"/>
    </row>
    <row r="70" spans="1:47">
      <c r="A70" s="78" t="s">
        <v>227</v>
      </c>
      <c r="B70" s="78">
        <v>1231</v>
      </c>
      <c r="C70" s="78"/>
      <c r="D70" s="79" t="s">
        <v>18</v>
      </c>
      <c r="E70" s="80">
        <v>3</v>
      </c>
      <c r="F70" s="80">
        <v>5</v>
      </c>
      <c r="G70" s="80">
        <v>0</v>
      </c>
      <c r="H70" s="80">
        <v>4</v>
      </c>
      <c r="I70" s="80">
        <v>5</v>
      </c>
      <c r="J70" s="80">
        <v>4</v>
      </c>
      <c r="K70" s="80" t="s">
        <v>41</v>
      </c>
      <c r="L70" s="81" t="s">
        <v>15</v>
      </c>
      <c r="M70" s="81"/>
      <c r="N70" s="80"/>
      <c r="O70" s="78" t="s">
        <v>35</v>
      </c>
      <c r="P70" s="78" t="s">
        <v>25</v>
      </c>
      <c r="Q70" s="78" t="s">
        <v>6</v>
      </c>
      <c r="R70" s="78"/>
      <c r="S70" s="83"/>
      <c r="T70" s="83"/>
      <c r="U70" s="78"/>
      <c r="V70" s="78"/>
      <c r="W70" s="56">
        <v>9</v>
      </c>
      <c r="X70" s="56">
        <v>1</v>
      </c>
      <c r="Y70" s="56">
        <v>4</v>
      </c>
      <c r="Z70" s="56"/>
      <c r="AA70" s="186" t="s">
        <v>207</v>
      </c>
      <c r="AB70" s="78" t="s">
        <v>349</v>
      </c>
      <c r="AC70" s="60">
        <f t="shared" si="0"/>
        <v>1</v>
      </c>
      <c r="AD70" s="60">
        <f t="shared" si="1"/>
        <v>2</v>
      </c>
      <c r="AE70" s="61">
        <f t="shared" si="2"/>
        <v>3</v>
      </c>
      <c r="AF70" s="61">
        <f>INDEX($BA$26:BF$44,MATCH(AE70,$AZ$26:$AZ$44,-1),MATCH(D70,$BA$25:$BF$25))</f>
        <v>0.5</v>
      </c>
      <c r="AG70" s="61">
        <v>1</v>
      </c>
      <c r="AH70" s="61">
        <v>1</v>
      </c>
      <c r="AI70" s="61">
        <v>1</v>
      </c>
      <c r="AJ70" s="61">
        <v>1</v>
      </c>
      <c r="AK70" s="61">
        <v>0.8</v>
      </c>
      <c r="AL70" s="61">
        <v>0.8</v>
      </c>
      <c r="AM70" s="84">
        <f t="shared" si="3"/>
        <v>3750.4</v>
      </c>
      <c r="AN70" s="85">
        <f t="shared" si="4"/>
        <v>337536000</v>
      </c>
      <c r="AO70" s="85">
        <f t="shared" si="5"/>
        <v>0</v>
      </c>
      <c r="AP70" s="85">
        <f t="shared" si="6"/>
        <v>0</v>
      </c>
      <c r="AQ70" s="69"/>
      <c r="AR70" s="99"/>
      <c r="AS70" s="99"/>
      <c r="AT70" s="99"/>
      <c r="AU70" s="99"/>
    </row>
    <row r="71" spans="1:47">
      <c r="A71" s="11" t="s">
        <v>62</v>
      </c>
      <c r="B71" s="11">
        <v>205</v>
      </c>
      <c r="D71" s="49" t="s">
        <v>14</v>
      </c>
      <c r="E71" s="47">
        <v>5</v>
      </c>
      <c r="F71" s="47">
        <v>9</v>
      </c>
      <c r="G71" s="47" t="s">
        <v>15</v>
      </c>
      <c r="H71" s="47">
        <v>4</v>
      </c>
      <c r="I71" s="47">
        <v>6</v>
      </c>
      <c r="J71" s="47" t="s">
        <v>15</v>
      </c>
      <c r="K71" s="47" t="s">
        <v>41</v>
      </c>
      <c r="L71" s="48" t="s">
        <v>15</v>
      </c>
      <c r="M71" s="48"/>
      <c r="N71" s="47"/>
      <c r="O71" s="11" t="s">
        <v>25</v>
      </c>
      <c r="P71" s="11" t="s">
        <v>30</v>
      </c>
      <c r="W71" s="45">
        <v>9</v>
      </c>
      <c r="X71" s="45">
        <v>0</v>
      </c>
      <c r="Y71" s="45">
        <v>2</v>
      </c>
      <c r="Z71" s="45"/>
      <c r="AA71" s="184" t="s">
        <v>52</v>
      </c>
      <c r="AB71" s="11" t="s">
        <v>332</v>
      </c>
      <c r="AC71" s="60">
        <f t="shared" si="0"/>
        <v>1</v>
      </c>
      <c r="AD71" s="60">
        <f t="shared" si="1"/>
        <v>2</v>
      </c>
      <c r="AE71" s="61">
        <f t="shared" si="2"/>
        <v>3</v>
      </c>
      <c r="AF71" s="61">
        <f>INDEX($BA$26:BF$44,MATCH(AE71,$AZ$26:$AZ$44,-1),MATCH(D71,$BA$25:$BF$25))</f>
        <v>0</v>
      </c>
      <c r="AG71" s="61">
        <v>1</v>
      </c>
      <c r="AH71" s="61">
        <v>1</v>
      </c>
      <c r="AI71" s="61">
        <v>1</v>
      </c>
      <c r="AJ71" s="61">
        <v>1</v>
      </c>
      <c r="AK71" s="61">
        <v>0.8</v>
      </c>
      <c r="AL71" s="61">
        <v>0.8</v>
      </c>
      <c r="AM71" s="61">
        <f t="shared" si="3"/>
        <v>3750.4</v>
      </c>
      <c r="AN71" s="62">
        <f t="shared" si="4"/>
        <v>337536000</v>
      </c>
      <c r="AO71" s="62">
        <f t="shared" si="5"/>
        <v>0</v>
      </c>
      <c r="AP71" s="62">
        <f t="shared" si="6"/>
        <v>0</v>
      </c>
      <c r="AQ71" s="62"/>
      <c r="AR71" s="100"/>
      <c r="AS71" s="100"/>
      <c r="AT71" s="100"/>
      <c r="AU71" s="100"/>
    </row>
    <row r="72" spans="1:47">
      <c r="A72" s="11" t="s">
        <v>604</v>
      </c>
      <c r="B72" s="11">
        <v>1002</v>
      </c>
      <c r="D72" s="49" t="s">
        <v>14</v>
      </c>
      <c r="E72" s="47">
        <v>5</v>
      </c>
      <c r="F72" s="47">
        <v>2</v>
      </c>
      <c r="G72" s="47">
        <v>9</v>
      </c>
      <c r="H72" s="47">
        <v>4</v>
      </c>
      <c r="I72" s="47">
        <v>8</v>
      </c>
      <c r="J72" s="47">
        <v>5</v>
      </c>
      <c r="K72" s="47" t="s">
        <v>41</v>
      </c>
      <c r="L72" s="48" t="s">
        <v>18</v>
      </c>
      <c r="M72" s="48"/>
      <c r="N72" s="47"/>
      <c r="O72" s="11" t="s">
        <v>25</v>
      </c>
      <c r="W72" s="45">
        <v>8</v>
      </c>
      <c r="X72" s="45">
        <v>0</v>
      </c>
      <c r="Y72" s="45">
        <v>1</v>
      </c>
      <c r="Z72" s="45"/>
      <c r="AA72" s="184" t="s">
        <v>52</v>
      </c>
      <c r="AB72" s="11" t="s">
        <v>333</v>
      </c>
      <c r="AC72" s="60">
        <f t="shared" si="0"/>
        <v>1</v>
      </c>
      <c r="AD72" s="60">
        <f t="shared" si="1"/>
        <v>2</v>
      </c>
      <c r="AE72" s="61">
        <f t="shared" si="2"/>
        <v>3</v>
      </c>
      <c r="AF72" s="61">
        <f>INDEX($BA$26:BF$44,MATCH(AE72,$AZ$26:$AZ$44,-1),MATCH(D72,$BA$25:$BF$25))</f>
        <v>0</v>
      </c>
      <c r="AG72" s="61">
        <v>1</v>
      </c>
      <c r="AH72" s="61">
        <v>1</v>
      </c>
      <c r="AI72" s="61">
        <v>1</v>
      </c>
      <c r="AJ72" s="61">
        <v>1</v>
      </c>
      <c r="AK72" s="61">
        <v>1</v>
      </c>
      <c r="AL72" s="61">
        <v>0.8</v>
      </c>
      <c r="AM72" s="61">
        <f t="shared" si="3"/>
        <v>7500</v>
      </c>
      <c r="AN72" s="62">
        <f t="shared" si="4"/>
        <v>600000000</v>
      </c>
      <c r="AO72" s="62">
        <f t="shared" si="5"/>
        <v>0</v>
      </c>
      <c r="AP72" s="62">
        <f t="shared" si="6"/>
        <v>0</v>
      </c>
      <c r="AQ72" s="62"/>
      <c r="AR72" s="99"/>
      <c r="AS72" s="99"/>
      <c r="AT72" s="99"/>
      <c r="AU72" s="99"/>
    </row>
    <row r="73" spans="1:47">
      <c r="A73" s="78" t="s">
        <v>144</v>
      </c>
      <c r="B73" s="78">
        <v>2507</v>
      </c>
      <c r="C73" s="78"/>
      <c r="D73" s="79" t="s">
        <v>14</v>
      </c>
      <c r="E73" s="80">
        <v>2</v>
      </c>
      <c r="F73" s="80">
        <v>5</v>
      </c>
      <c r="G73" s="80">
        <v>4</v>
      </c>
      <c r="H73" s="80">
        <v>4</v>
      </c>
      <c r="I73" s="80">
        <v>8</v>
      </c>
      <c r="J73" s="80">
        <v>6</v>
      </c>
      <c r="K73" s="80" t="s">
        <v>41</v>
      </c>
      <c r="L73" s="81" t="s">
        <v>15</v>
      </c>
      <c r="M73" s="81"/>
      <c r="N73" s="80"/>
      <c r="O73" s="78" t="s">
        <v>25</v>
      </c>
      <c r="P73" s="78"/>
      <c r="Q73" s="78"/>
      <c r="R73" s="78"/>
      <c r="S73" s="83"/>
      <c r="T73" s="83"/>
      <c r="U73" s="78"/>
      <c r="V73" s="78"/>
      <c r="W73" s="56">
        <v>8</v>
      </c>
      <c r="X73" s="56">
        <v>2</v>
      </c>
      <c r="Y73" s="56">
        <v>0</v>
      </c>
      <c r="Z73" s="56"/>
      <c r="AA73" s="186" t="s">
        <v>592</v>
      </c>
      <c r="AB73" s="78" t="s">
        <v>335</v>
      </c>
      <c r="AC73" s="60">
        <f t="shared" si="0"/>
        <v>1</v>
      </c>
      <c r="AD73" s="60">
        <f t="shared" si="1"/>
        <v>2</v>
      </c>
      <c r="AE73" s="61">
        <f t="shared" si="2"/>
        <v>3</v>
      </c>
      <c r="AF73" s="61">
        <f>INDEX($BA$26:BF$44,MATCH(AE73,$AZ$26:$AZ$44,-1),MATCH(D73,$BA$25:$BF$25))</f>
        <v>0</v>
      </c>
      <c r="AG73" s="61">
        <v>1</v>
      </c>
      <c r="AH73" s="61">
        <v>1</v>
      </c>
      <c r="AI73" s="61">
        <v>1</v>
      </c>
      <c r="AJ73" s="61">
        <v>1</v>
      </c>
      <c r="AK73" s="61">
        <v>1</v>
      </c>
      <c r="AL73" s="61">
        <v>0.8</v>
      </c>
      <c r="AM73" s="84">
        <f t="shared" si="3"/>
        <v>4688</v>
      </c>
      <c r="AN73" s="85">
        <f t="shared" si="4"/>
        <v>375040000</v>
      </c>
      <c r="AO73" s="85">
        <f t="shared" si="5"/>
        <v>0</v>
      </c>
      <c r="AP73" s="85">
        <f t="shared" si="6"/>
        <v>0</v>
      </c>
      <c r="AQ73" s="62"/>
      <c r="AR73" s="99"/>
      <c r="AS73" s="99"/>
      <c r="AT73" s="99"/>
      <c r="AU73" s="99"/>
    </row>
    <row r="74" spans="1:47">
      <c r="A74" s="11" t="s">
        <v>278</v>
      </c>
      <c r="B74" s="11">
        <v>2234</v>
      </c>
      <c r="D74" s="49" t="s">
        <v>17</v>
      </c>
      <c r="E74" s="47">
        <v>4</v>
      </c>
      <c r="F74" s="47">
        <v>4</v>
      </c>
      <c r="G74" s="47">
        <v>2</v>
      </c>
      <c r="H74" s="47">
        <v>4</v>
      </c>
      <c r="I74" s="47">
        <v>6</v>
      </c>
      <c r="J74" s="47">
        <v>8</v>
      </c>
      <c r="K74" s="47" t="s">
        <v>41</v>
      </c>
      <c r="L74" s="48">
        <v>9</v>
      </c>
      <c r="M74" s="48"/>
      <c r="N74" s="47"/>
      <c r="O74" s="11" t="s">
        <v>25</v>
      </c>
      <c r="P74" s="11" t="s">
        <v>6</v>
      </c>
      <c r="S74" s="59"/>
      <c r="T74" s="59"/>
      <c r="W74" s="45">
        <v>8</v>
      </c>
      <c r="X74" s="45">
        <v>0</v>
      </c>
      <c r="Y74" s="45">
        <v>3</v>
      </c>
      <c r="Z74" s="45"/>
      <c r="AA74" s="184" t="s">
        <v>243</v>
      </c>
      <c r="AB74" s="11" t="s">
        <v>350</v>
      </c>
      <c r="AC74" s="60">
        <f t="shared" si="0"/>
        <v>1</v>
      </c>
      <c r="AD74" s="60">
        <f t="shared" si="1"/>
        <v>2</v>
      </c>
      <c r="AE74" s="61">
        <f t="shared" si="2"/>
        <v>3</v>
      </c>
      <c r="AF74" s="61">
        <f>INDEX($BA$26:BF$44,MATCH(AE74,$AZ$26:$AZ$44,-1),MATCH(D74,$BA$25:$BF$25))</f>
        <v>-0.5</v>
      </c>
      <c r="AG74" s="61">
        <v>1</v>
      </c>
      <c r="AH74" s="61">
        <v>1</v>
      </c>
      <c r="AI74" s="61">
        <v>1</v>
      </c>
      <c r="AJ74" s="61">
        <v>1</v>
      </c>
      <c r="AK74" s="61">
        <v>0.8</v>
      </c>
      <c r="AL74" s="61">
        <v>0.8</v>
      </c>
      <c r="AM74" s="61">
        <f t="shared" si="3"/>
        <v>2342.4</v>
      </c>
      <c r="AN74" s="62">
        <f t="shared" si="4"/>
        <v>187392000</v>
      </c>
      <c r="AO74" s="62">
        <f t="shared" si="5"/>
        <v>0</v>
      </c>
      <c r="AP74" s="62">
        <f t="shared" si="6"/>
        <v>0</v>
      </c>
      <c r="AQ74" s="62"/>
      <c r="AR74" s="99"/>
      <c r="AS74" s="99"/>
      <c r="AT74" s="99"/>
      <c r="AU74" s="99"/>
    </row>
    <row r="75" spans="1:47">
      <c r="A75" s="11" t="s">
        <v>254</v>
      </c>
      <c r="B75" s="11">
        <v>1738</v>
      </c>
      <c r="D75" s="49" t="s">
        <v>14</v>
      </c>
      <c r="E75" s="47">
        <v>4</v>
      </c>
      <c r="F75" s="47">
        <v>3</v>
      </c>
      <c r="G75" s="47">
        <v>7</v>
      </c>
      <c r="H75" s="47">
        <v>4</v>
      </c>
      <c r="I75" s="47">
        <v>7</v>
      </c>
      <c r="J75" s="47">
        <v>7</v>
      </c>
      <c r="K75" s="47" t="s">
        <v>41</v>
      </c>
      <c r="L75" s="48">
        <v>9</v>
      </c>
      <c r="M75" s="48"/>
      <c r="N75" s="47"/>
      <c r="O75" s="11" t="s">
        <v>25</v>
      </c>
      <c r="S75" s="59"/>
      <c r="T75" s="59"/>
      <c r="W75" s="45">
        <v>7</v>
      </c>
      <c r="X75" s="45">
        <v>0</v>
      </c>
      <c r="Y75" s="45">
        <v>0</v>
      </c>
      <c r="Z75" s="45"/>
      <c r="AA75" s="184" t="s">
        <v>243</v>
      </c>
      <c r="AB75" s="11" t="s">
        <v>350</v>
      </c>
      <c r="AC75" s="60">
        <f t="shared" si="0"/>
        <v>1</v>
      </c>
      <c r="AD75" s="60">
        <f t="shared" si="1"/>
        <v>2</v>
      </c>
      <c r="AE75" s="61">
        <f t="shared" si="2"/>
        <v>3</v>
      </c>
      <c r="AF75" s="61">
        <f>INDEX($BA$26:BF$44,MATCH(AE75,$AZ$26:$AZ$44,-1),MATCH(D75,$BA$25:$BF$25))</f>
        <v>0</v>
      </c>
      <c r="AG75" s="61">
        <v>1</v>
      </c>
      <c r="AH75" s="61">
        <v>1</v>
      </c>
      <c r="AI75" s="61">
        <v>1</v>
      </c>
      <c r="AJ75" s="61">
        <v>1</v>
      </c>
      <c r="AK75" s="61">
        <v>0.8</v>
      </c>
      <c r="AL75" s="61">
        <v>0.8</v>
      </c>
      <c r="AM75" s="61">
        <f t="shared" si="3"/>
        <v>2342.4</v>
      </c>
      <c r="AN75" s="62">
        <f t="shared" si="4"/>
        <v>163968000</v>
      </c>
      <c r="AO75" s="62">
        <f t="shared" si="5"/>
        <v>0</v>
      </c>
      <c r="AP75" s="62">
        <f t="shared" si="6"/>
        <v>0</v>
      </c>
      <c r="AQ75" s="85"/>
      <c r="AR75" s="99"/>
      <c r="AS75" s="99"/>
      <c r="AT75" s="99"/>
      <c r="AU75" s="99"/>
    </row>
    <row r="76" spans="1:47">
      <c r="A76" s="58" t="s">
        <v>82</v>
      </c>
      <c r="B76" s="58">
        <v>705</v>
      </c>
      <c r="C76" s="58"/>
      <c r="D76" s="63" t="s">
        <v>18</v>
      </c>
      <c r="E76" s="64">
        <v>6</v>
      </c>
      <c r="F76" s="64">
        <v>5</v>
      </c>
      <c r="G76" s="64">
        <v>6</v>
      </c>
      <c r="H76" s="64">
        <v>4</v>
      </c>
      <c r="I76" s="64">
        <v>4</v>
      </c>
      <c r="J76" s="64">
        <v>0</v>
      </c>
      <c r="K76" s="64" t="s">
        <v>41</v>
      </c>
      <c r="L76" s="65" t="s">
        <v>15</v>
      </c>
      <c r="M76" s="65"/>
      <c r="N76" s="64"/>
      <c r="O76" s="58" t="s">
        <v>25</v>
      </c>
      <c r="P76" s="58"/>
      <c r="Q76" s="58"/>
      <c r="R76" s="58"/>
      <c r="S76" s="70"/>
      <c r="T76" s="70"/>
      <c r="U76" s="58"/>
      <c r="V76" s="58"/>
      <c r="W76" s="67">
        <v>7</v>
      </c>
      <c r="X76" s="67">
        <v>2</v>
      </c>
      <c r="Y76" s="67">
        <v>3</v>
      </c>
      <c r="Z76" s="67"/>
      <c r="AA76" s="185" t="s">
        <v>52</v>
      </c>
      <c r="AB76" s="58" t="s">
        <v>332</v>
      </c>
      <c r="AC76" s="60">
        <f t="shared" si="0"/>
        <v>1</v>
      </c>
      <c r="AD76" s="60">
        <f t="shared" si="1"/>
        <v>2</v>
      </c>
      <c r="AE76" s="61">
        <f t="shared" si="2"/>
        <v>3</v>
      </c>
      <c r="AF76" s="61">
        <f>INDEX($BA$26:BF$44,MATCH(AE76,$AZ$26:$AZ$44,-1),MATCH(D76,$BA$25:$BF$25))</f>
        <v>0.5</v>
      </c>
      <c r="AG76" s="61">
        <v>1</v>
      </c>
      <c r="AH76" s="61">
        <v>1</v>
      </c>
      <c r="AI76" s="61">
        <v>1</v>
      </c>
      <c r="AJ76" s="61">
        <v>1</v>
      </c>
      <c r="AK76" s="61">
        <v>1</v>
      </c>
      <c r="AL76" s="61">
        <v>0.8</v>
      </c>
      <c r="AM76" s="68">
        <f t="shared" si="3"/>
        <v>4688</v>
      </c>
      <c r="AN76" s="69">
        <f t="shared" si="4"/>
        <v>328160000</v>
      </c>
      <c r="AO76" s="69">
        <f t="shared" si="5"/>
        <v>0</v>
      </c>
      <c r="AP76" s="69">
        <f t="shared" si="6"/>
        <v>0</v>
      </c>
      <c r="AQ76" s="69"/>
      <c r="AR76" s="99"/>
      <c r="AS76" s="99"/>
      <c r="AT76" s="99"/>
      <c r="AU76" s="99"/>
    </row>
    <row r="77" spans="1:47">
      <c r="A77" s="58" t="s">
        <v>137</v>
      </c>
      <c r="B77" s="58">
        <v>2210</v>
      </c>
      <c r="C77" s="58"/>
      <c r="D77" s="63" t="s">
        <v>16</v>
      </c>
      <c r="E77" s="64">
        <v>7</v>
      </c>
      <c r="F77" s="64">
        <v>6</v>
      </c>
      <c r="G77" s="64">
        <v>7</v>
      </c>
      <c r="H77" s="64">
        <v>4</v>
      </c>
      <c r="I77" s="64">
        <v>4</v>
      </c>
      <c r="J77" s="64">
        <v>4</v>
      </c>
      <c r="K77" s="64" t="s">
        <v>41</v>
      </c>
      <c r="L77" s="65">
        <v>3</v>
      </c>
      <c r="M77" s="65"/>
      <c r="N77" s="64"/>
      <c r="O77" s="58" t="s">
        <v>25</v>
      </c>
      <c r="P77" s="58"/>
      <c r="Q77" s="58"/>
      <c r="R77" s="58"/>
      <c r="S77" s="70"/>
      <c r="T77" s="70"/>
      <c r="U77" s="58"/>
      <c r="V77" s="58"/>
      <c r="W77" s="67">
        <v>6</v>
      </c>
      <c r="X77" s="67">
        <v>0</v>
      </c>
      <c r="Y77" s="67">
        <v>3</v>
      </c>
      <c r="Z77" s="67"/>
      <c r="AA77" s="185" t="s">
        <v>591</v>
      </c>
      <c r="AB77" s="58" t="s">
        <v>334</v>
      </c>
      <c r="AC77" s="60">
        <f t="shared" si="0"/>
        <v>0</v>
      </c>
      <c r="AD77" s="60">
        <f t="shared" si="1"/>
        <v>2</v>
      </c>
      <c r="AE77" s="61">
        <f t="shared" si="2"/>
        <v>2</v>
      </c>
      <c r="AF77" s="61">
        <f>INDEX($BA$26:BF$44,MATCH(AE77,$AZ$26:$AZ$44,-1),MATCH(D77,$BA$25:$BF$25))</f>
        <v>0</v>
      </c>
      <c r="AG77" s="61">
        <v>1</v>
      </c>
      <c r="AH77" s="61">
        <v>1</v>
      </c>
      <c r="AI77" s="61">
        <v>1</v>
      </c>
      <c r="AJ77" s="61">
        <v>0.8</v>
      </c>
      <c r="AK77" s="61">
        <v>1</v>
      </c>
      <c r="AL77" s="61">
        <v>0.8</v>
      </c>
      <c r="AM77" s="68">
        <f t="shared" si="3"/>
        <v>140.80000000000001</v>
      </c>
      <c r="AN77" s="69">
        <f t="shared" si="4"/>
        <v>8448000</v>
      </c>
      <c r="AO77" s="69">
        <f t="shared" si="5"/>
        <v>1</v>
      </c>
      <c r="AP77" s="69">
        <f t="shared" si="6"/>
        <v>6</v>
      </c>
      <c r="AQ77" s="62"/>
    </row>
    <row r="78" spans="1:47">
      <c r="A78" s="58" t="s">
        <v>339</v>
      </c>
      <c r="B78" s="58">
        <v>2325</v>
      </c>
      <c r="C78" s="58"/>
      <c r="D78" s="63" t="s">
        <v>16</v>
      </c>
      <c r="E78" s="64">
        <v>8</v>
      </c>
      <c r="F78" s="64">
        <v>8</v>
      </c>
      <c r="G78" s="64">
        <v>8</v>
      </c>
      <c r="H78" s="64">
        <v>4</v>
      </c>
      <c r="I78" s="64">
        <v>5</v>
      </c>
      <c r="J78" s="64">
        <v>2</v>
      </c>
      <c r="K78" s="64" t="s">
        <v>41</v>
      </c>
      <c r="L78" s="65">
        <v>7</v>
      </c>
      <c r="M78" s="65"/>
      <c r="N78" s="64"/>
      <c r="O78" s="58" t="s">
        <v>25</v>
      </c>
      <c r="P78" s="58"/>
      <c r="Q78" s="58"/>
      <c r="R78" s="58"/>
      <c r="S78" s="70"/>
      <c r="T78" s="70"/>
      <c r="U78" s="58"/>
      <c r="V78" s="58"/>
      <c r="W78" s="67">
        <v>6</v>
      </c>
      <c r="X78" s="67">
        <v>0</v>
      </c>
      <c r="Y78" s="67">
        <v>2</v>
      </c>
      <c r="Z78" s="67"/>
      <c r="AA78" s="185" t="s">
        <v>587</v>
      </c>
      <c r="AB78" s="58" t="s">
        <v>346</v>
      </c>
      <c r="AC78" s="60">
        <f t="shared" si="0"/>
        <v>0.5</v>
      </c>
      <c r="AD78" s="60">
        <f t="shared" si="1"/>
        <v>2</v>
      </c>
      <c r="AE78" s="61">
        <f t="shared" si="2"/>
        <v>2.5</v>
      </c>
      <c r="AF78" s="61">
        <f>INDEX($BA$26:BF$44,MATCH(AE78,$AZ$26:$AZ$44,-1),MATCH(D78,$BA$25:$BF$25))</f>
        <v>0</v>
      </c>
      <c r="AG78" s="61">
        <v>1</v>
      </c>
      <c r="AH78" s="61">
        <v>1</v>
      </c>
      <c r="AI78" s="61">
        <v>1</v>
      </c>
      <c r="AJ78" s="61">
        <v>1</v>
      </c>
      <c r="AK78" s="61">
        <v>1</v>
      </c>
      <c r="AL78" s="61">
        <v>0.8</v>
      </c>
      <c r="AM78" s="68">
        <f t="shared" si="3"/>
        <v>1144</v>
      </c>
      <c r="AN78" s="69">
        <f t="shared" si="4"/>
        <v>68640000</v>
      </c>
      <c r="AO78" s="69">
        <f t="shared" si="5"/>
        <v>1</v>
      </c>
      <c r="AP78" s="69">
        <f t="shared" si="6"/>
        <v>6</v>
      </c>
      <c r="AQ78" s="69"/>
      <c r="AR78" s="100"/>
      <c r="AS78" s="100"/>
      <c r="AT78" s="100"/>
      <c r="AU78" s="100"/>
    </row>
    <row r="79" spans="1:47">
      <c r="A79" s="58" t="s">
        <v>87</v>
      </c>
      <c r="B79" s="58">
        <v>807</v>
      </c>
      <c r="C79" s="58"/>
      <c r="D79" s="63" t="s">
        <v>15</v>
      </c>
      <c r="E79" s="64">
        <v>6</v>
      </c>
      <c r="F79" s="64">
        <v>6</v>
      </c>
      <c r="G79" s="64" t="s">
        <v>15</v>
      </c>
      <c r="H79" s="64">
        <v>4</v>
      </c>
      <c r="I79" s="64">
        <v>5</v>
      </c>
      <c r="J79" s="64">
        <v>6</v>
      </c>
      <c r="K79" s="64" t="s">
        <v>41</v>
      </c>
      <c r="L79" s="65" t="s">
        <v>18</v>
      </c>
      <c r="M79" s="65"/>
      <c r="N79" s="64"/>
      <c r="O79" s="58" t="s">
        <v>25</v>
      </c>
      <c r="P79" s="58" t="s">
        <v>30</v>
      </c>
      <c r="Q79" s="58"/>
      <c r="R79" s="58"/>
      <c r="S79" s="58"/>
      <c r="T79" s="58"/>
      <c r="U79" s="58"/>
      <c r="V79" s="58"/>
      <c r="W79" s="67">
        <v>6</v>
      </c>
      <c r="X79" s="67">
        <v>1</v>
      </c>
      <c r="Y79" s="67">
        <v>4</v>
      </c>
      <c r="Z79" s="67"/>
      <c r="AA79" s="185" t="s">
        <v>52</v>
      </c>
      <c r="AB79" s="58" t="s">
        <v>332</v>
      </c>
      <c r="AC79" s="60">
        <f t="shared" si="0"/>
        <v>1</v>
      </c>
      <c r="AD79" s="60">
        <f t="shared" si="1"/>
        <v>2</v>
      </c>
      <c r="AE79" s="61">
        <f t="shared" si="2"/>
        <v>3</v>
      </c>
      <c r="AF79" s="61">
        <f>INDEX($BA$26:BF$44,MATCH(AE79,$AZ$26:$AZ$44,-1),MATCH(D79,$BA$25:$BF$25))</f>
        <v>0.5</v>
      </c>
      <c r="AG79" s="61">
        <v>1.6</v>
      </c>
      <c r="AH79" s="61">
        <v>1</v>
      </c>
      <c r="AI79" s="61">
        <v>1.2</v>
      </c>
      <c r="AJ79" s="61">
        <v>1</v>
      </c>
      <c r="AK79" s="61">
        <v>1</v>
      </c>
      <c r="AL79" s="61">
        <v>0.8</v>
      </c>
      <c r="AM79" s="68">
        <f t="shared" si="3"/>
        <v>14400</v>
      </c>
      <c r="AN79" s="69">
        <f t="shared" si="4"/>
        <v>864000000</v>
      </c>
      <c r="AO79" s="69">
        <f t="shared" si="5"/>
        <v>0</v>
      </c>
      <c r="AP79" s="69">
        <f t="shared" si="6"/>
        <v>0</v>
      </c>
      <c r="AQ79" s="62"/>
      <c r="AR79" s="99"/>
      <c r="AS79" s="99"/>
      <c r="AT79" s="99"/>
      <c r="AU79" s="99"/>
    </row>
    <row r="80" spans="1:47">
      <c r="A80" s="11" t="s">
        <v>237</v>
      </c>
      <c r="B80" s="11">
        <v>1425</v>
      </c>
      <c r="D80" s="49" t="s">
        <v>16</v>
      </c>
      <c r="E80" s="47" t="s">
        <v>24</v>
      </c>
      <c r="F80" s="47">
        <v>0</v>
      </c>
      <c r="G80" s="47">
        <v>4</v>
      </c>
      <c r="H80" s="47">
        <v>4</v>
      </c>
      <c r="I80" s="47" t="s">
        <v>18</v>
      </c>
      <c r="J80" s="47" t="s">
        <v>14</v>
      </c>
      <c r="K80" s="47" t="s">
        <v>41</v>
      </c>
      <c r="L80" s="48">
        <v>9</v>
      </c>
      <c r="M80" s="48"/>
      <c r="N80" s="47"/>
      <c r="O80" s="11" t="s">
        <v>32</v>
      </c>
      <c r="P80" s="11" t="s">
        <v>25</v>
      </c>
      <c r="Q80" s="11" t="s">
        <v>34</v>
      </c>
      <c r="S80" s="59"/>
      <c r="T80" s="59"/>
      <c r="W80" s="45">
        <v>5</v>
      </c>
      <c r="X80" s="45">
        <v>1</v>
      </c>
      <c r="Y80" s="45">
        <v>3</v>
      </c>
      <c r="Z80" s="45"/>
      <c r="AA80" s="184" t="s">
        <v>587</v>
      </c>
      <c r="AB80" s="11" t="s">
        <v>345</v>
      </c>
      <c r="AC80" s="60">
        <f t="shared" si="0"/>
        <v>1</v>
      </c>
      <c r="AD80" s="60">
        <f t="shared" si="1"/>
        <v>2</v>
      </c>
      <c r="AE80" s="61">
        <f t="shared" si="2"/>
        <v>3</v>
      </c>
      <c r="AF80" s="61">
        <f>INDEX($BA$26:BF$44,MATCH(AE80,$AZ$26:$AZ$44,-1),MATCH(D80,$BA$25:$BF$25))</f>
        <v>0</v>
      </c>
      <c r="AG80" s="61">
        <v>1</v>
      </c>
      <c r="AH80" s="61">
        <v>1</v>
      </c>
      <c r="AI80" s="61">
        <v>1</v>
      </c>
      <c r="AJ80" s="61">
        <v>1</v>
      </c>
      <c r="AK80" s="61">
        <v>0.8</v>
      </c>
      <c r="AL80" s="61">
        <v>0.8</v>
      </c>
      <c r="AM80" s="61">
        <f t="shared" si="3"/>
        <v>2342.4</v>
      </c>
      <c r="AN80" s="62">
        <f t="shared" si="4"/>
        <v>117120000</v>
      </c>
      <c r="AO80" s="62">
        <f t="shared" si="5"/>
        <v>0</v>
      </c>
      <c r="AP80" s="62">
        <f t="shared" si="6"/>
        <v>0</v>
      </c>
      <c r="AR80" s="99"/>
      <c r="AS80" s="99"/>
      <c r="AT80" s="99"/>
      <c r="AU80" s="99"/>
    </row>
    <row r="81" spans="1:47">
      <c r="A81" s="11" t="s">
        <v>73</v>
      </c>
      <c r="B81" s="11">
        <v>506</v>
      </c>
      <c r="D81" s="49" t="s">
        <v>14</v>
      </c>
      <c r="E81" s="47">
        <v>5</v>
      </c>
      <c r="F81" s="47">
        <v>3</v>
      </c>
      <c r="G81" s="47">
        <v>1</v>
      </c>
      <c r="H81" s="47">
        <v>4</v>
      </c>
      <c r="I81" s="47">
        <v>9</v>
      </c>
      <c r="J81" s="47" t="s">
        <v>15</v>
      </c>
      <c r="K81" s="47" t="s">
        <v>41</v>
      </c>
      <c r="L81" s="48" t="s">
        <v>15</v>
      </c>
      <c r="M81" s="48"/>
      <c r="N81" s="47"/>
      <c r="O81" s="11" t="s">
        <v>25</v>
      </c>
      <c r="P81" s="11" t="s">
        <v>6</v>
      </c>
      <c r="S81" s="59"/>
      <c r="T81" s="59"/>
      <c r="W81" s="45">
        <v>5</v>
      </c>
      <c r="X81" s="45">
        <v>0</v>
      </c>
      <c r="Y81" s="45">
        <v>0</v>
      </c>
      <c r="Z81" s="45"/>
      <c r="AA81" s="184" t="s">
        <v>52</v>
      </c>
      <c r="AB81" s="11" t="s">
        <v>332</v>
      </c>
      <c r="AC81" s="60">
        <f t="shared" si="0"/>
        <v>1</v>
      </c>
      <c r="AD81" s="60">
        <f t="shared" si="1"/>
        <v>2</v>
      </c>
      <c r="AE81" s="61">
        <f t="shared" si="2"/>
        <v>3</v>
      </c>
      <c r="AF81" s="61">
        <f>INDEX($BA$26:BF$44,MATCH(AE81,$AZ$26:$AZ$44,-1),MATCH(D81,$BA$25:$BF$25))</f>
        <v>0</v>
      </c>
      <c r="AG81" s="61">
        <v>1</v>
      </c>
      <c r="AH81" s="61">
        <v>1</v>
      </c>
      <c r="AI81" s="61">
        <v>1</v>
      </c>
      <c r="AJ81" s="61">
        <v>1</v>
      </c>
      <c r="AK81" s="61">
        <v>0.8</v>
      </c>
      <c r="AL81" s="61">
        <v>0.8</v>
      </c>
      <c r="AM81" s="61">
        <f t="shared" si="3"/>
        <v>3750.4</v>
      </c>
      <c r="AN81" s="62">
        <f t="shared" si="4"/>
        <v>187520000</v>
      </c>
      <c r="AO81" s="62">
        <f t="shared" si="5"/>
        <v>0</v>
      </c>
      <c r="AP81" s="62">
        <f t="shared" si="6"/>
        <v>0</v>
      </c>
      <c r="AQ81" s="69"/>
      <c r="AR81" s="99"/>
      <c r="AS81" s="99"/>
      <c r="AT81" s="99"/>
      <c r="AU81" s="99"/>
    </row>
    <row r="82" spans="1:47">
      <c r="A82" s="78" t="s">
        <v>48</v>
      </c>
      <c r="B82" s="78">
        <v>1506</v>
      </c>
      <c r="C82" s="78"/>
      <c r="D82" s="79" t="s">
        <v>16</v>
      </c>
      <c r="E82" s="80">
        <v>4</v>
      </c>
      <c r="F82" s="80">
        <v>5</v>
      </c>
      <c r="G82" s="80">
        <v>2</v>
      </c>
      <c r="H82" s="80">
        <v>4</v>
      </c>
      <c r="I82" s="80">
        <v>6</v>
      </c>
      <c r="J82" s="80">
        <v>6</v>
      </c>
      <c r="K82" s="80" t="s">
        <v>41</v>
      </c>
      <c r="L82" s="81">
        <v>9</v>
      </c>
      <c r="M82" s="81"/>
      <c r="N82" s="80"/>
      <c r="O82" s="78" t="s">
        <v>25</v>
      </c>
      <c r="P82" s="78" t="s">
        <v>6</v>
      </c>
      <c r="Q82" s="78"/>
      <c r="R82" s="78"/>
      <c r="S82" s="78"/>
      <c r="T82" s="78"/>
      <c r="U82" s="78"/>
      <c r="V82" s="78"/>
      <c r="W82" s="56">
        <v>5</v>
      </c>
      <c r="X82" s="56">
        <v>0</v>
      </c>
      <c r="Y82" s="56">
        <v>3</v>
      </c>
      <c r="Z82" s="56"/>
      <c r="AA82" s="186" t="s">
        <v>52</v>
      </c>
      <c r="AB82" s="78" t="s">
        <v>333</v>
      </c>
      <c r="AC82" s="60">
        <f t="shared" si="0"/>
        <v>1</v>
      </c>
      <c r="AD82" s="60">
        <f t="shared" si="1"/>
        <v>2</v>
      </c>
      <c r="AE82" s="61">
        <f t="shared" si="2"/>
        <v>3</v>
      </c>
      <c r="AF82" s="61">
        <f>INDEX($BA$26:BF$44,MATCH(AE82,$AZ$26:$AZ$44,-1),MATCH(D82,$BA$25:$BF$25))</f>
        <v>0</v>
      </c>
      <c r="AG82" s="61">
        <v>1</v>
      </c>
      <c r="AH82" s="61">
        <v>1</v>
      </c>
      <c r="AI82" s="61">
        <v>1.2</v>
      </c>
      <c r="AJ82" s="61">
        <v>1</v>
      </c>
      <c r="AK82" s="61">
        <v>1</v>
      </c>
      <c r="AL82" s="61">
        <v>1</v>
      </c>
      <c r="AM82" s="84">
        <f t="shared" si="3"/>
        <v>4392</v>
      </c>
      <c r="AN82" s="85">
        <f t="shared" si="4"/>
        <v>219600000</v>
      </c>
      <c r="AO82" s="85">
        <f t="shared" si="5"/>
        <v>0</v>
      </c>
      <c r="AP82" s="85">
        <f t="shared" si="6"/>
        <v>0</v>
      </c>
      <c r="AQ82" s="62"/>
      <c r="AR82" s="99"/>
      <c r="AS82" s="99"/>
      <c r="AT82" s="99"/>
      <c r="AU82" s="99"/>
    </row>
    <row r="83" spans="1:47">
      <c r="A83" s="11" t="s">
        <v>256</v>
      </c>
      <c r="B83" s="11">
        <v>1824</v>
      </c>
      <c r="D83" s="49" t="s">
        <v>16</v>
      </c>
      <c r="E83" s="47">
        <v>3</v>
      </c>
      <c r="F83" s="47">
        <v>2</v>
      </c>
      <c r="G83" s="47">
        <v>5</v>
      </c>
      <c r="H83" s="47">
        <v>4</v>
      </c>
      <c r="I83" s="47" t="s">
        <v>18</v>
      </c>
      <c r="J83" s="47" t="s">
        <v>14</v>
      </c>
      <c r="K83" s="47" t="s">
        <v>41</v>
      </c>
      <c r="L83" s="48" t="s">
        <v>15</v>
      </c>
      <c r="M83" s="48"/>
      <c r="N83" s="47"/>
      <c r="O83" s="11" t="s">
        <v>25</v>
      </c>
      <c r="S83" s="59"/>
      <c r="T83" s="59"/>
      <c r="W83" s="45">
        <v>4</v>
      </c>
      <c r="X83" s="45">
        <v>0</v>
      </c>
      <c r="Y83" s="45">
        <v>3</v>
      </c>
      <c r="Z83" s="45"/>
      <c r="AA83" s="184" t="s">
        <v>587</v>
      </c>
      <c r="AB83" s="11" t="s">
        <v>346</v>
      </c>
      <c r="AC83" s="60">
        <f t="shared" si="0"/>
        <v>1</v>
      </c>
      <c r="AD83" s="60">
        <f t="shared" si="1"/>
        <v>2</v>
      </c>
      <c r="AE83" s="61">
        <f t="shared" si="2"/>
        <v>3</v>
      </c>
      <c r="AF83" s="61">
        <f>INDEX($BA$26:BF$44,MATCH(AE83,$AZ$26:$AZ$44,-1),MATCH(D83,$BA$25:$BF$25))</f>
        <v>0</v>
      </c>
      <c r="AG83" s="61">
        <v>1</v>
      </c>
      <c r="AH83" s="61">
        <v>1</v>
      </c>
      <c r="AI83" s="61">
        <v>1</v>
      </c>
      <c r="AJ83" s="61">
        <v>1</v>
      </c>
      <c r="AK83" s="61">
        <v>0.8</v>
      </c>
      <c r="AL83" s="61">
        <v>0.8</v>
      </c>
      <c r="AM83" s="61">
        <f t="shared" si="3"/>
        <v>3750.4</v>
      </c>
      <c r="AN83" s="62">
        <f t="shared" si="4"/>
        <v>150016000</v>
      </c>
      <c r="AO83" s="62">
        <f t="shared" si="5"/>
        <v>0</v>
      </c>
      <c r="AP83" s="62">
        <f t="shared" si="6"/>
        <v>0</v>
      </c>
      <c r="AQ83" s="85"/>
      <c r="AR83" s="99"/>
      <c r="AS83" s="99"/>
      <c r="AT83" s="99"/>
      <c r="AU83" s="99"/>
    </row>
    <row r="84" spans="1:47">
      <c r="A84" s="11" t="s">
        <v>85</v>
      </c>
      <c r="B84" s="11">
        <v>804</v>
      </c>
      <c r="D84" s="49" t="s">
        <v>16</v>
      </c>
      <c r="E84" s="47">
        <v>2</v>
      </c>
      <c r="F84" s="47">
        <v>0</v>
      </c>
      <c r="G84" s="47">
        <v>0</v>
      </c>
      <c r="H84" s="47">
        <v>4</v>
      </c>
      <c r="I84" s="47">
        <v>5</v>
      </c>
      <c r="J84" s="47">
        <v>1</v>
      </c>
      <c r="K84" s="47" t="s">
        <v>41</v>
      </c>
      <c r="L84" s="48" t="s">
        <v>15</v>
      </c>
      <c r="M84" s="48"/>
      <c r="N84" s="47"/>
      <c r="O84" s="11" t="s">
        <v>25</v>
      </c>
      <c r="P84" s="11" t="s">
        <v>34</v>
      </c>
      <c r="S84" s="59"/>
      <c r="T84" s="59"/>
      <c r="W84" s="45">
        <v>4</v>
      </c>
      <c r="X84" s="45">
        <v>2</v>
      </c>
      <c r="Y84" s="45">
        <v>1</v>
      </c>
      <c r="Z84" s="45"/>
      <c r="AA84" s="184" t="s">
        <v>52</v>
      </c>
      <c r="AB84" s="11" t="s">
        <v>332</v>
      </c>
      <c r="AC84" s="60">
        <f t="shared" ref="AC84:AC147" si="7">VLOOKUP(L84,$AS$23:$AU$40,3)</f>
        <v>1</v>
      </c>
      <c r="AD84" s="60">
        <f t="shared" ref="AD84:AD147" si="8">VLOOKUP(H84,$AW$23:$AX$36,2)</f>
        <v>2</v>
      </c>
      <c r="AE84" s="61">
        <f t="shared" ref="AE84:AE147" si="9">AC84+AD84</f>
        <v>3</v>
      </c>
      <c r="AF84" s="61">
        <f>INDEX($BA$26:BF$44,MATCH(AE84,$AZ$26:$AZ$44,-1),MATCH(D84,$BA$25:$BF$25))</f>
        <v>0</v>
      </c>
      <c r="AG84" s="61">
        <v>1</v>
      </c>
      <c r="AH84" s="61">
        <v>1</v>
      </c>
      <c r="AI84" s="61">
        <v>1</v>
      </c>
      <c r="AJ84" s="61">
        <v>1</v>
      </c>
      <c r="AK84" s="61">
        <v>0.8</v>
      </c>
      <c r="AL84" s="61">
        <v>0.8</v>
      </c>
      <c r="AM84" s="61">
        <f t="shared" ref="AM84:AM147" si="10">(VLOOKUP(L84,$AS$23:$AV$40,4))*AG84*AH84*AI84*AJ84*AK84*AL84</f>
        <v>3750.4</v>
      </c>
      <c r="AN84" s="62">
        <f t="shared" ref="AN84:AN147" si="11">AM84*((10^H84)*W84)</f>
        <v>150016000</v>
      </c>
      <c r="AO84" s="62">
        <f t="shared" ref="AO84:AO147" si="12">INDEX($BK$23:$BU$36,MATCH(L84,$BJ$23:$BJ$36),MATCH(H84,$BK$22:$BU$22))</f>
        <v>0</v>
      </c>
      <c r="AP84" s="62">
        <f t="shared" ref="AP84:AP147" si="13">AO84*W84</f>
        <v>0</v>
      </c>
      <c r="AQ84" s="62"/>
    </row>
    <row r="85" spans="1:47">
      <c r="A85" s="11" t="s">
        <v>95</v>
      </c>
      <c r="B85" s="11">
        <v>1102</v>
      </c>
      <c r="D85" s="49" t="s">
        <v>16</v>
      </c>
      <c r="E85" s="47">
        <v>7</v>
      </c>
      <c r="F85" s="47">
        <v>2</v>
      </c>
      <c r="G85" s="47">
        <v>9</v>
      </c>
      <c r="H85" s="47">
        <v>4</v>
      </c>
      <c r="I85" s="47" t="s">
        <v>18</v>
      </c>
      <c r="J85" s="47" t="s">
        <v>18</v>
      </c>
      <c r="K85" s="47" t="s">
        <v>41</v>
      </c>
      <c r="L85" s="48">
        <v>9</v>
      </c>
      <c r="M85" s="48"/>
      <c r="N85" s="47"/>
      <c r="O85" s="11" t="s">
        <v>25</v>
      </c>
      <c r="S85" s="59"/>
      <c r="T85" s="59"/>
      <c r="W85" s="45">
        <v>4</v>
      </c>
      <c r="X85" s="45">
        <v>0</v>
      </c>
      <c r="Y85" s="45">
        <v>2</v>
      </c>
      <c r="Z85" s="45"/>
      <c r="AA85" s="184" t="s">
        <v>52</v>
      </c>
      <c r="AB85" s="11" t="s">
        <v>333</v>
      </c>
      <c r="AC85" s="60">
        <f t="shared" si="7"/>
        <v>1</v>
      </c>
      <c r="AD85" s="60">
        <f t="shared" si="8"/>
        <v>2</v>
      </c>
      <c r="AE85" s="61">
        <f t="shared" si="9"/>
        <v>3</v>
      </c>
      <c r="AF85" s="61">
        <f>INDEX($BA$26:BF$44,MATCH(AE85,$AZ$26:$AZ$44,-1),MATCH(D85,$BA$25:$BF$25))</f>
        <v>0</v>
      </c>
      <c r="AG85" s="61">
        <v>1</v>
      </c>
      <c r="AH85" s="61">
        <v>1</v>
      </c>
      <c r="AI85" s="61">
        <v>1</v>
      </c>
      <c r="AJ85" s="61">
        <v>1</v>
      </c>
      <c r="AK85" s="61">
        <v>1</v>
      </c>
      <c r="AL85" s="61">
        <v>0.8</v>
      </c>
      <c r="AM85" s="61">
        <f t="shared" si="10"/>
        <v>2928</v>
      </c>
      <c r="AN85" s="62">
        <f t="shared" si="11"/>
        <v>117120000</v>
      </c>
      <c r="AO85" s="62">
        <f t="shared" si="12"/>
        <v>0</v>
      </c>
      <c r="AP85" s="62">
        <f t="shared" si="13"/>
        <v>0</v>
      </c>
      <c r="AQ85" s="62"/>
      <c r="AR85" s="99"/>
      <c r="AS85" s="99"/>
      <c r="AT85" s="99"/>
      <c r="AU85" s="99"/>
    </row>
    <row r="86" spans="1:47">
      <c r="A86" s="78" t="s">
        <v>63</v>
      </c>
      <c r="B86" s="78">
        <v>206</v>
      </c>
      <c r="C86" s="78"/>
      <c r="D86" s="79" t="s">
        <v>17</v>
      </c>
      <c r="E86" s="80">
        <v>3</v>
      </c>
      <c r="F86" s="80">
        <v>5</v>
      </c>
      <c r="G86" s="80">
        <v>5</v>
      </c>
      <c r="H86" s="80">
        <v>4</v>
      </c>
      <c r="I86" s="80">
        <v>7</v>
      </c>
      <c r="J86" s="80">
        <v>5</v>
      </c>
      <c r="K86" s="80" t="s">
        <v>41</v>
      </c>
      <c r="L86" s="81">
        <v>7</v>
      </c>
      <c r="M86" s="81"/>
      <c r="N86" s="80"/>
      <c r="O86" s="78" t="s">
        <v>25</v>
      </c>
      <c r="P86" s="78"/>
      <c r="Q86" s="78"/>
      <c r="R86" s="78"/>
      <c r="S86" s="83"/>
      <c r="T86" s="83"/>
      <c r="U86" s="78"/>
      <c r="V86" s="78"/>
      <c r="W86" s="56">
        <v>4</v>
      </c>
      <c r="X86" s="56">
        <v>0</v>
      </c>
      <c r="Y86" s="56">
        <v>4</v>
      </c>
      <c r="Z86" s="56"/>
      <c r="AA86" s="186" t="s">
        <v>52</v>
      </c>
      <c r="AB86" s="78" t="s">
        <v>332</v>
      </c>
      <c r="AC86" s="60">
        <f t="shared" si="7"/>
        <v>0.5</v>
      </c>
      <c r="AD86" s="60">
        <f t="shared" si="8"/>
        <v>2</v>
      </c>
      <c r="AE86" s="61">
        <f t="shared" si="9"/>
        <v>2.5</v>
      </c>
      <c r="AF86" s="61">
        <f>INDEX($BA$26:BF$44,MATCH(AE86,$AZ$26:$AZ$44,-1),MATCH(D86,$BA$25:$BF$25))</f>
        <v>0</v>
      </c>
      <c r="AG86" s="61">
        <v>1</v>
      </c>
      <c r="AH86" s="61">
        <v>1</v>
      </c>
      <c r="AI86" s="61">
        <v>1</v>
      </c>
      <c r="AJ86" s="61">
        <v>1</v>
      </c>
      <c r="AK86" s="61">
        <v>0.8</v>
      </c>
      <c r="AL86" s="61">
        <v>0.8</v>
      </c>
      <c r="AM86" s="84">
        <f t="shared" si="10"/>
        <v>915.2</v>
      </c>
      <c r="AN86" s="85">
        <f t="shared" si="11"/>
        <v>36608000</v>
      </c>
      <c r="AO86" s="85">
        <f t="shared" si="12"/>
        <v>1</v>
      </c>
      <c r="AP86" s="85">
        <f t="shared" si="13"/>
        <v>4</v>
      </c>
      <c r="AQ86" s="69"/>
      <c r="AR86" s="100"/>
      <c r="AS86" s="100"/>
      <c r="AT86" s="100"/>
      <c r="AU86" s="100"/>
    </row>
    <row r="87" spans="1:47">
      <c r="A87" s="58" t="s">
        <v>275</v>
      </c>
      <c r="B87" s="58">
        <v>2134</v>
      </c>
      <c r="C87" s="58"/>
      <c r="D87" s="63" t="s">
        <v>16</v>
      </c>
      <c r="E87" s="64">
        <v>6</v>
      </c>
      <c r="F87" s="64">
        <v>5</v>
      </c>
      <c r="G87" s="64">
        <v>9</v>
      </c>
      <c r="H87" s="64">
        <v>4</v>
      </c>
      <c r="I87" s="64" t="s">
        <v>15</v>
      </c>
      <c r="J87" s="64">
        <v>4</v>
      </c>
      <c r="K87" s="64" t="s">
        <v>41</v>
      </c>
      <c r="L87" s="65">
        <v>8</v>
      </c>
      <c r="M87" s="65"/>
      <c r="N87" s="64"/>
      <c r="O87" s="58" t="s">
        <v>25</v>
      </c>
      <c r="P87" s="58"/>
      <c r="Q87" s="58"/>
      <c r="R87" s="58"/>
      <c r="S87" s="58"/>
      <c r="T87" s="58"/>
      <c r="U87" s="58"/>
      <c r="V87" s="58"/>
      <c r="W87" s="67">
        <v>4</v>
      </c>
      <c r="X87" s="67">
        <v>0</v>
      </c>
      <c r="Y87" s="67">
        <v>2</v>
      </c>
      <c r="Z87" s="67"/>
      <c r="AA87" s="185" t="s">
        <v>243</v>
      </c>
      <c r="AB87" s="58" t="s">
        <v>350</v>
      </c>
      <c r="AC87" s="60">
        <f t="shared" si="7"/>
        <v>0.5</v>
      </c>
      <c r="AD87" s="60">
        <f t="shared" si="8"/>
        <v>2</v>
      </c>
      <c r="AE87" s="61">
        <f t="shared" si="9"/>
        <v>2.5</v>
      </c>
      <c r="AF87" s="61">
        <f>INDEX($BA$26:BF$44,MATCH(AE87,$AZ$26:$AZ$44,-1),MATCH(D87,$BA$25:$BF$25))</f>
        <v>0</v>
      </c>
      <c r="AG87" s="61">
        <v>1</v>
      </c>
      <c r="AH87" s="61">
        <v>1</v>
      </c>
      <c r="AI87" s="61">
        <v>1</v>
      </c>
      <c r="AJ87" s="61">
        <v>1</v>
      </c>
      <c r="AK87" s="61">
        <v>1</v>
      </c>
      <c r="AL87" s="61">
        <v>0.8</v>
      </c>
      <c r="AM87" s="68">
        <f t="shared" si="10"/>
        <v>1832</v>
      </c>
      <c r="AN87" s="69">
        <f t="shared" si="11"/>
        <v>73280000</v>
      </c>
      <c r="AO87" s="69">
        <f t="shared" si="12"/>
        <v>0</v>
      </c>
      <c r="AP87" s="69">
        <f t="shared" si="13"/>
        <v>0</v>
      </c>
      <c r="AQ87" s="62"/>
      <c r="AR87" s="99"/>
      <c r="AS87" s="99"/>
      <c r="AT87" s="99"/>
      <c r="AU87" s="99"/>
    </row>
    <row r="88" spans="1:47">
      <c r="A88" s="11" t="s">
        <v>306</v>
      </c>
      <c r="B88" s="11">
        <v>2818</v>
      </c>
      <c r="D88" s="49" t="s">
        <v>22</v>
      </c>
      <c r="E88" s="47">
        <v>2</v>
      </c>
      <c r="F88" s="47">
        <v>0</v>
      </c>
      <c r="G88" s="47">
        <v>0</v>
      </c>
      <c r="H88" s="47">
        <v>4</v>
      </c>
      <c r="I88" s="47">
        <v>1</v>
      </c>
      <c r="J88" s="47">
        <v>4</v>
      </c>
      <c r="K88" s="47" t="s">
        <v>41</v>
      </c>
      <c r="L88" s="48">
        <v>9</v>
      </c>
      <c r="M88" s="48"/>
      <c r="N88" s="47"/>
      <c r="O88" s="11" t="s">
        <v>25</v>
      </c>
      <c r="P88" s="11" t="s">
        <v>34</v>
      </c>
      <c r="W88" s="45">
        <v>4</v>
      </c>
      <c r="X88" s="45">
        <v>0</v>
      </c>
      <c r="Y88" s="45">
        <v>4</v>
      </c>
      <c r="Z88" s="45"/>
      <c r="AA88" s="184" t="s">
        <v>587</v>
      </c>
      <c r="AB88" s="11" t="s">
        <v>343</v>
      </c>
      <c r="AC88" s="60">
        <f t="shared" si="7"/>
        <v>1</v>
      </c>
      <c r="AD88" s="60">
        <f t="shared" si="8"/>
        <v>2</v>
      </c>
      <c r="AE88" s="61">
        <f t="shared" si="9"/>
        <v>3</v>
      </c>
      <c r="AF88" s="61">
        <f>INDEX($BA$26:BF$44,MATCH(AE88,$AZ$26:$AZ$44,-1),MATCH(D88,$BA$25:$BF$25))</f>
        <v>-3</v>
      </c>
      <c r="AG88" s="61">
        <v>1</v>
      </c>
      <c r="AH88" s="61">
        <v>1</v>
      </c>
      <c r="AI88" s="61">
        <v>1</v>
      </c>
      <c r="AJ88" s="61">
        <v>1</v>
      </c>
      <c r="AK88" s="61">
        <v>0.8</v>
      </c>
      <c r="AL88" s="61">
        <v>0.8</v>
      </c>
      <c r="AM88" s="61">
        <f t="shared" si="10"/>
        <v>2342.4</v>
      </c>
      <c r="AN88" s="62">
        <f t="shared" si="11"/>
        <v>93696000</v>
      </c>
      <c r="AO88" s="62">
        <f t="shared" si="12"/>
        <v>0</v>
      </c>
      <c r="AP88" s="62">
        <f t="shared" si="13"/>
        <v>0</v>
      </c>
      <c r="AQ88" s="69"/>
      <c r="AR88" s="99"/>
      <c r="AS88" s="99"/>
      <c r="AT88" s="99"/>
      <c r="AU88" s="99"/>
    </row>
    <row r="89" spans="1:47">
      <c r="A89" s="11" t="s">
        <v>269</v>
      </c>
      <c r="B89" s="11">
        <v>2031</v>
      </c>
      <c r="D89" s="49" t="s">
        <v>22</v>
      </c>
      <c r="E89" s="47">
        <v>2</v>
      </c>
      <c r="F89" s="47">
        <v>4</v>
      </c>
      <c r="G89" s="47">
        <v>1</v>
      </c>
      <c r="H89" s="47">
        <v>4</v>
      </c>
      <c r="I89" s="47">
        <v>8</v>
      </c>
      <c r="J89" s="47">
        <v>4</v>
      </c>
      <c r="K89" s="47" t="s">
        <v>41</v>
      </c>
      <c r="L89" s="48">
        <v>2</v>
      </c>
      <c r="M89" s="48"/>
      <c r="N89" s="47"/>
      <c r="O89" s="11" t="s">
        <v>25</v>
      </c>
      <c r="P89" s="11" t="s">
        <v>6</v>
      </c>
      <c r="S89" s="59"/>
      <c r="T89" s="59"/>
      <c r="W89" s="45">
        <v>3</v>
      </c>
      <c r="X89" s="45">
        <v>1</v>
      </c>
      <c r="Y89" s="45">
        <v>3</v>
      </c>
      <c r="Z89" s="45"/>
      <c r="AA89" s="184" t="s">
        <v>243</v>
      </c>
      <c r="AB89" s="11" t="s">
        <v>350</v>
      </c>
      <c r="AC89" s="60">
        <f t="shared" si="7"/>
        <v>-0.5</v>
      </c>
      <c r="AD89" s="60">
        <f t="shared" si="8"/>
        <v>2</v>
      </c>
      <c r="AE89" s="61">
        <f t="shared" si="9"/>
        <v>1.5</v>
      </c>
      <c r="AF89" s="61">
        <f>INDEX($BA$26:BF$44,MATCH(AE89,$AZ$26:$AZ$44,-1),MATCH(D89,$BA$25:$BF$25))</f>
        <v>0</v>
      </c>
      <c r="AG89" s="61">
        <v>1</v>
      </c>
      <c r="AH89" s="61">
        <v>1</v>
      </c>
      <c r="AI89" s="61">
        <v>1</v>
      </c>
      <c r="AJ89" s="61">
        <v>1</v>
      </c>
      <c r="AK89" s="61">
        <v>1</v>
      </c>
      <c r="AL89" s="61">
        <v>0.8</v>
      </c>
      <c r="AM89" s="61">
        <f t="shared" si="10"/>
        <v>108</v>
      </c>
      <c r="AN89" s="62">
        <f t="shared" si="11"/>
        <v>3240000</v>
      </c>
      <c r="AO89" s="62">
        <f t="shared" si="12"/>
        <v>0</v>
      </c>
      <c r="AP89" s="62">
        <f t="shared" si="13"/>
        <v>0</v>
      </c>
      <c r="AQ89" s="69"/>
      <c r="AR89" s="100"/>
      <c r="AS89" s="100"/>
      <c r="AT89" s="100"/>
      <c r="AU89" s="100"/>
    </row>
    <row r="90" spans="1:47">
      <c r="A90" s="11" t="s">
        <v>246</v>
      </c>
      <c r="B90" s="11">
        <v>1631</v>
      </c>
      <c r="D90" s="49" t="s">
        <v>16</v>
      </c>
      <c r="E90" s="47">
        <v>4</v>
      </c>
      <c r="F90" s="47">
        <v>4</v>
      </c>
      <c r="G90" s="47">
        <v>2</v>
      </c>
      <c r="H90" s="47">
        <v>4</v>
      </c>
      <c r="I90" s="47">
        <v>7</v>
      </c>
      <c r="J90" s="47">
        <v>6</v>
      </c>
      <c r="K90" s="47" t="s">
        <v>41</v>
      </c>
      <c r="L90" s="48">
        <v>4</v>
      </c>
      <c r="M90" s="48"/>
      <c r="N90" s="47"/>
      <c r="O90" s="11" t="s">
        <v>25</v>
      </c>
      <c r="P90" s="11" t="s">
        <v>6</v>
      </c>
      <c r="S90" s="59"/>
      <c r="T90" s="59"/>
      <c r="W90" s="45">
        <v>3</v>
      </c>
      <c r="X90" s="45">
        <v>1</v>
      </c>
      <c r="Y90" s="45">
        <v>3</v>
      </c>
      <c r="Z90" s="45"/>
      <c r="AA90" s="184" t="s">
        <v>207</v>
      </c>
      <c r="AB90" s="11" t="s">
        <v>349</v>
      </c>
      <c r="AC90" s="60">
        <f t="shared" si="7"/>
        <v>0</v>
      </c>
      <c r="AD90" s="60">
        <f t="shared" si="8"/>
        <v>2</v>
      </c>
      <c r="AE90" s="61">
        <f t="shared" si="9"/>
        <v>2</v>
      </c>
      <c r="AF90" s="61">
        <f>INDEX($BA$26:BF$44,MATCH(AE90,$AZ$26:$AZ$44,-1),MATCH(D90,$BA$25:$BF$25))</f>
        <v>0</v>
      </c>
      <c r="AG90" s="61">
        <v>1</v>
      </c>
      <c r="AH90" s="61">
        <v>1</v>
      </c>
      <c r="AI90" s="61">
        <v>1</v>
      </c>
      <c r="AJ90" s="61">
        <v>0.8</v>
      </c>
      <c r="AK90" s="61">
        <v>1</v>
      </c>
      <c r="AL90" s="61">
        <v>0.8</v>
      </c>
      <c r="AM90" s="61">
        <f t="shared" si="10"/>
        <v>224</v>
      </c>
      <c r="AN90" s="62">
        <f t="shared" si="11"/>
        <v>6720000</v>
      </c>
      <c r="AO90" s="62">
        <f t="shared" si="12"/>
        <v>1</v>
      </c>
      <c r="AP90" s="62">
        <f t="shared" si="13"/>
        <v>3</v>
      </c>
      <c r="AQ90" s="62"/>
      <c r="AR90" s="100"/>
      <c r="AS90" s="100"/>
      <c r="AT90" s="100"/>
      <c r="AU90" s="100"/>
    </row>
    <row r="91" spans="1:47">
      <c r="A91" s="11" t="s">
        <v>94</v>
      </c>
      <c r="B91" s="11">
        <v>1006</v>
      </c>
      <c r="D91" s="49" t="s">
        <v>15</v>
      </c>
      <c r="E91" s="47">
        <v>0</v>
      </c>
      <c r="F91" s="47">
        <v>0</v>
      </c>
      <c r="G91" s="47">
        <v>0</v>
      </c>
      <c r="H91" s="47">
        <v>4</v>
      </c>
      <c r="I91" s="47">
        <v>6</v>
      </c>
      <c r="J91" s="47">
        <v>9</v>
      </c>
      <c r="K91" s="47" t="s">
        <v>41</v>
      </c>
      <c r="L91" s="48" t="s">
        <v>15</v>
      </c>
      <c r="M91" s="48"/>
      <c r="N91" s="47" t="s">
        <v>23</v>
      </c>
      <c r="O91" s="11" t="s">
        <v>36</v>
      </c>
      <c r="P91" s="11" t="s">
        <v>25</v>
      </c>
      <c r="S91" s="59"/>
      <c r="T91" s="59"/>
      <c r="W91" s="45">
        <v>3</v>
      </c>
      <c r="X91" s="45">
        <v>0</v>
      </c>
      <c r="Y91" s="45">
        <v>0</v>
      </c>
      <c r="Z91" s="45"/>
      <c r="AA91" s="184" t="s">
        <v>52</v>
      </c>
      <c r="AB91" s="11" t="s">
        <v>333</v>
      </c>
      <c r="AC91" s="60">
        <f t="shared" si="7"/>
        <v>1</v>
      </c>
      <c r="AD91" s="60">
        <f t="shared" si="8"/>
        <v>2</v>
      </c>
      <c r="AE91" s="61">
        <f t="shared" si="9"/>
        <v>3</v>
      </c>
      <c r="AF91" s="61">
        <f>INDEX($BA$26:BF$44,MATCH(AE91,$AZ$26:$AZ$44,-1),MATCH(D91,$BA$25:$BF$25))</f>
        <v>0.5</v>
      </c>
      <c r="AG91" s="61">
        <v>1</v>
      </c>
      <c r="AH91" s="61">
        <v>1</v>
      </c>
      <c r="AI91" s="61">
        <v>1</v>
      </c>
      <c r="AJ91" s="61">
        <v>1</v>
      </c>
      <c r="AK91" s="61">
        <v>1</v>
      </c>
      <c r="AL91" s="61">
        <v>0.8</v>
      </c>
      <c r="AM91" s="61">
        <f t="shared" si="10"/>
        <v>4688</v>
      </c>
      <c r="AN91" s="62">
        <f t="shared" si="11"/>
        <v>140640000</v>
      </c>
      <c r="AO91" s="62">
        <f t="shared" si="12"/>
        <v>0</v>
      </c>
      <c r="AP91" s="62">
        <f t="shared" si="13"/>
        <v>0</v>
      </c>
      <c r="AQ91" s="62"/>
      <c r="AR91" s="99"/>
      <c r="AS91" s="99"/>
      <c r="AT91" s="99"/>
      <c r="AU91" s="99"/>
    </row>
    <row r="92" spans="1:47">
      <c r="A92" s="78" t="s">
        <v>116</v>
      </c>
      <c r="B92" s="78">
        <v>1708</v>
      </c>
      <c r="C92" s="78"/>
      <c r="D92" s="79" t="s">
        <v>16</v>
      </c>
      <c r="E92" s="80">
        <v>7</v>
      </c>
      <c r="F92" s="80">
        <v>5</v>
      </c>
      <c r="G92" s="80">
        <v>5</v>
      </c>
      <c r="H92" s="80">
        <v>4</v>
      </c>
      <c r="I92" s="80">
        <v>7</v>
      </c>
      <c r="J92" s="80">
        <v>7</v>
      </c>
      <c r="K92" s="80" t="s">
        <v>41</v>
      </c>
      <c r="L92" s="81">
        <v>5</v>
      </c>
      <c r="M92" s="81"/>
      <c r="N92" s="80"/>
      <c r="O92" s="78" t="s">
        <v>25</v>
      </c>
      <c r="P92" s="78"/>
      <c r="Q92" s="78"/>
      <c r="R92" s="78"/>
      <c r="S92" s="83"/>
      <c r="T92" s="83"/>
      <c r="U92" s="78"/>
      <c r="V92" s="78"/>
      <c r="W92" s="56">
        <v>3</v>
      </c>
      <c r="X92" s="56">
        <v>0</v>
      </c>
      <c r="Y92" s="56">
        <v>4</v>
      </c>
      <c r="Z92" s="56"/>
      <c r="AA92" s="186" t="s">
        <v>52</v>
      </c>
      <c r="AB92" s="78" t="s">
        <v>334</v>
      </c>
      <c r="AC92" s="60">
        <f t="shared" si="7"/>
        <v>0</v>
      </c>
      <c r="AD92" s="60">
        <f t="shared" si="8"/>
        <v>2</v>
      </c>
      <c r="AE92" s="61">
        <f t="shared" si="9"/>
        <v>2</v>
      </c>
      <c r="AF92" s="61">
        <f>INDEX($BA$26:BF$44,MATCH(AE92,$AZ$26:$AZ$44,-1),MATCH(D92,$BA$25:$BF$25))</f>
        <v>0</v>
      </c>
      <c r="AG92" s="61">
        <v>1</v>
      </c>
      <c r="AH92" s="61">
        <v>1</v>
      </c>
      <c r="AI92" s="61">
        <v>1</v>
      </c>
      <c r="AJ92" s="61">
        <v>1</v>
      </c>
      <c r="AK92" s="61">
        <v>1</v>
      </c>
      <c r="AL92" s="61">
        <v>0.8</v>
      </c>
      <c r="AM92" s="84">
        <f t="shared" si="10"/>
        <v>448</v>
      </c>
      <c r="AN92" s="85">
        <f t="shared" si="11"/>
        <v>13440000</v>
      </c>
      <c r="AO92" s="85">
        <f t="shared" si="12"/>
        <v>2</v>
      </c>
      <c r="AP92" s="85">
        <f t="shared" si="13"/>
        <v>6</v>
      </c>
      <c r="AQ92" s="62"/>
      <c r="AR92" s="99"/>
      <c r="AS92" s="99"/>
      <c r="AT92" s="99"/>
      <c r="AU92" s="99"/>
    </row>
    <row r="93" spans="1:47">
      <c r="A93" s="11" t="s">
        <v>228</v>
      </c>
      <c r="B93" s="11">
        <v>1233</v>
      </c>
      <c r="D93" s="49" t="s">
        <v>18</v>
      </c>
      <c r="E93" s="47">
        <v>6</v>
      </c>
      <c r="F93" s="47">
        <v>9</v>
      </c>
      <c r="G93" s="47">
        <v>9</v>
      </c>
      <c r="H93" s="47">
        <v>4</v>
      </c>
      <c r="I93" s="47">
        <v>7</v>
      </c>
      <c r="J93" s="47">
        <v>3</v>
      </c>
      <c r="K93" s="47" t="s">
        <v>41</v>
      </c>
      <c r="L93" s="48" t="s">
        <v>15</v>
      </c>
      <c r="M93" s="48"/>
      <c r="N93" s="47"/>
      <c r="O93" s="11" t="s">
        <v>25</v>
      </c>
      <c r="S93" s="59"/>
      <c r="T93" s="59"/>
      <c r="W93" s="45">
        <v>3</v>
      </c>
      <c r="X93" s="45">
        <v>1</v>
      </c>
      <c r="Y93" s="45">
        <v>4</v>
      </c>
      <c r="Z93" s="45"/>
      <c r="AA93" s="184" t="s">
        <v>207</v>
      </c>
      <c r="AB93" s="11" t="s">
        <v>349</v>
      </c>
      <c r="AC93" s="60">
        <f t="shared" si="7"/>
        <v>1</v>
      </c>
      <c r="AD93" s="60">
        <f t="shared" si="8"/>
        <v>2</v>
      </c>
      <c r="AE93" s="61">
        <f t="shared" si="9"/>
        <v>3</v>
      </c>
      <c r="AF93" s="61">
        <f>INDEX($BA$26:BF$44,MATCH(AE93,$AZ$26:$AZ$44,-1),MATCH(D93,$BA$25:$BF$25))</f>
        <v>0.5</v>
      </c>
      <c r="AG93" s="61">
        <v>1</v>
      </c>
      <c r="AH93" s="61">
        <v>1</v>
      </c>
      <c r="AI93" s="61">
        <v>1</v>
      </c>
      <c r="AJ93" s="61">
        <v>1</v>
      </c>
      <c r="AK93" s="61">
        <v>1</v>
      </c>
      <c r="AL93" s="61">
        <v>0.8</v>
      </c>
      <c r="AM93" s="61">
        <f t="shared" si="10"/>
        <v>4688</v>
      </c>
      <c r="AN93" s="62">
        <f t="shared" si="11"/>
        <v>140640000</v>
      </c>
      <c r="AO93" s="62">
        <f t="shared" si="12"/>
        <v>0</v>
      </c>
      <c r="AP93" s="62">
        <f t="shared" si="13"/>
        <v>0</v>
      </c>
      <c r="AQ93" s="62"/>
      <c r="AR93" s="99"/>
      <c r="AS93" s="99"/>
      <c r="AT93" s="99"/>
      <c r="AU93" s="99"/>
    </row>
    <row r="94" spans="1:47">
      <c r="A94" s="11" t="s">
        <v>280</v>
      </c>
      <c r="B94" s="11">
        <v>2336</v>
      </c>
      <c r="D94" s="49" t="s">
        <v>14</v>
      </c>
      <c r="E94" s="47">
        <v>8</v>
      </c>
      <c r="F94" s="47">
        <v>3</v>
      </c>
      <c r="G94" s="47">
        <v>8</v>
      </c>
      <c r="H94" s="47">
        <v>4</v>
      </c>
      <c r="I94" s="47">
        <v>8</v>
      </c>
      <c r="J94" s="47">
        <v>6</v>
      </c>
      <c r="K94" s="47" t="s">
        <v>41</v>
      </c>
      <c r="L94" s="48">
        <v>9</v>
      </c>
      <c r="M94" s="48"/>
      <c r="N94" s="47" t="s">
        <v>23</v>
      </c>
      <c r="O94" s="11" t="s">
        <v>25</v>
      </c>
      <c r="S94" s="59"/>
      <c r="T94" s="59"/>
      <c r="W94" s="45">
        <v>3</v>
      </c>
      <c r="X94" s="45">
        <v>0</v>
      </c>
      <c r="Y94" s="45">
        <v>3</v>
      </c>
      <c r="Z94" s="45"/>
      <c r="AA94" s="184" t="s">
        <v>243</v>
      </c>
      <c r="AB94" s="11" t="s">
        <v>350</v>
      </c>
      <c r="AC94" s="60">
        <f t="shared" si="7"/>
        <v>1</v>
      </c>
      <c r="AD94" s="60">
        <f t="shared" si="8"/>
        <v>2</v>
      </c>
      <c r="AE94" s="61">
        <f t="shared" si="9"/>
        <v>3</v>
      </c>
      <c r="AF94" s="61">
        <f>INDEX($BA$26:BF$44,MATCH(AE94,$AZ$26:$AZ$44,-1),MATCH(D94,$BA$25:$BF$25))</f>
        <v>0</v>
      </c>
      <c r="AG94" s="61">
        <v>1</v>
      </c>
      <c r="AH94" s="61">
        <v>1</v>
      </c>
      <c r="AI94" s="61">
        <v>1</v>
      </c>
      <c r="AJ94" s="61">
        <v>1</v>
      </c>
      <c r="AK94" s="61">
        <v>1</v>
      </c>
      <c r="AL94" s="61">
        <v>0.8</v>
      </c>
      <c r="AM94" s="61">
        <f t="shared" si="10"/>
        <v>2928</v>
      </c>
      <c r="AN94" s="62">
        <f t="shared" si="11"/>
        <v>87840000</v>
      </c>
      <c r="AO94" s="62">
        <f t="shared" si="12"/>
        <v>0</v>
      </c>
      <c r="AP94" s="62">
        <f t="shared" si="13"/>
        <v>0</v>
      </c>
      <c r="AQ94" s="62"/>
    </row>
    <row r="95" spans="1:47">
      <c r="A95" s="11" t="s">
        <v>253</v>
      </c>
      <c r="B95" s="11">
        <v>1733</v>
      </c>
      <c r="D95" s="49" t="s">
        <v>18</v>
      </c>
      <c r="E95" s="47">
        <v>5</v>
      </c>
      <c r="F95" s="47">
        <v>3</v>
      </c>
      <c r="G95" s="47">
        <v>4</v>
      </c>
      <c r="H95" s="47">
        <v>4</v>
      </c>
      <c r="I95" s="47">
        <v>3</v>
      </c>
      <c r="J95" s="47">
        <v>3</v>
      </c>
      <c r="K95" s="47" t="s">
        <v>41</v>
      </c>
      <c r="L95" s="48" t="s">
        <v>15</v>
      </c>
      <c r="M95" s="48"/>
      <c r="N95" s="47" t="s">
        <v>23</v>
      </c>
      <c r="O95" s="11" t="s">
        <v>25</v>
      </c>
      <c r="W95" s="45">
        <v>3</v>
      </c>
      <c r="X95" s="45">
        <v>1</v>
      </c>
      <c r="Y95" s="45">
        <v>0</v>
      </c>
      <c r="Z95" s="45"/>
      <c r="AA95" s="184" t="s">
        <v>207</v>
      </c>
      <c r="AB95" s="11" t="s">
        <v>350</v>
      </c>
      <c r="AC95" s="60">
        <f t="shared" si="7"/>
        <v>1</v>
      </c>
      <c r="AD95" s="60">
        <f t="shared" si="8"/>
        <v>2</v>
      </c>
      <c r="AE95" s="61">
        <f t="shared" si="9"/>
        <v>3</v>
      </c>
      <c r="AF95" s="61">
        <f>INDEX($BA$26:BF$44,MATCH(AE95,$AZ$26:$AZ$44,-1),MATCH(D95,$BA$25:$BF$25))</f>
        <v>0.5</v>
      </c>
      <c r="AG95" s="61">
        <v>1</v>
      </c>
      <c r="AH95" s="61">
        <v>1</v>
      </c>
      <c r="AI95" s="61">
        <v>1</v>
      </c>
      <c r="AJ95" s="61">
        <v>0.8</v>
      </c>
      <c r="AK95" s="61">
        <v>1</v>
      </c>
      <c r="AL95" s="61">
        <v>0.8</v>
      </c>
      <c r="AM95" s="61">
        <f t="shared" si="10"/>
        <v>3750.4</v>
      </c>
      <c r="AN95" s="62">
        <f t="shared" si="11"/>
        <v>112512000</v>
      </c>
      <c r="AO95" s="62">
        <f t="shared" si="12"/>
        <v>0</v>
      </c>
      <c r="AP95" s="62">
        <f t="shared" si="13"/>
        <v>0</v>
      </c>
      <c r="AQ95" s="62"/>
      <c r="AR95" s="99"/>
      <c r="AS95" s="99"/>
      <c r="AT95" s="99"/>
      <c r="AU95" s="99"/>
    </row>
    <row r="96" spans="1:47">
      <c r="A96" s="11" t="s">
        <v>149</v>
      </c>
      <c r="B96" s="11">
        <v>2603</v>
      </c>
      <c r="D96" s="49" t="s">
        <v>14</v>
      </c>
      <c r="E96" s="47" t="s">
        <v>15</v>
      </c>
      <c r="F96" s="47">
        <v>7</v>
      </c>
      <c r="G96" s="47" t="s">
        <v>15</v>
      </c>
      <c r="H96" s="47">
        <v>4</v>
      </c>
      <c r="I96" s="47">
        <v>2</v>
      </c>
      <c r="J96" s="47">
        <v>1</v>
      </c>
      <c r="K96" s="47" t="s">
        <v>41</v>
      </c>
      <c r="L96" s="48">
        <v>8</v>
      </c>
      <c r="M96" s="48"/>
      <c r="N96" s="47"/>
      <c r="O96" s="11" t="s">
        <v>25</v>
      </c>
      <c r="P96" s="11" t="s">
        <v>30</v>
      </c>
      <c r="S96" s="59"/>
      <c r="T96" s="59"/>
      <c r="W96" s="45">
        <v>3</v>
      </c>
      <c r="X96" s="45">
        <v>1</v>
      </c>
      <c r="Y96" s="45">
        <v>3</v>
      </c>
      <c r="Z96" s="45"/>
      <c r="AA96" s="184" t="s">
        <v>27</v>
      </c>
      <c r="AB96" s="11" t="s">
        <v>335</v>
      </c>
      <c r="AC96" s="60">
        <f t="shared" si="7"/>
        <v>0.5</v>
      </c>
      <c r="AD96" s="60">
        <f t="shared" si="8"/>
        <v>2</v>
      </c>
      <c r="AE96" s="61">
        <f t="shared" si="9"/>
        <v>2.5</v>
      </c>
      <c r="AF96" s="61">
        <f>INDEX($BA$26:BF$44,MATCH(AE96,$AZ$26:$AZ$44,-1),MATCH(D96,$BA$25:$BF$25))</f>
        <v>0.5</v>
      </c>
      <c r="AG96" s="61">
        <v>1</v>
      </c>
      <c r="AH96" s="61">
        <v>1</v>
      </c>
      <c r="AI96" s="61">
        <v>1</v>
      </c>
      <c r="AJ96" s="61">
        <v>1</v>
      </c>
      <c r="AK96" s="61">
        <v>1</v>
      </c>
      <c r="AL96" s="61">
        <v>0.8</v>
      </c>
      <c r="AM96" s="61">
        <f t="shared" si="10"/>
        <v>1832</v>
      </c>
      <c r="AN96" s="62">
        <f t="shared" si="11"/>
        <v>54960000</v>
      </c>
      <c r="AO96" s="62">
        <f t="shared" si="12"/>
        <v>0</v>
      </c>
      <c r="AP96" s="62">
        <f t="shared" si="13"/>
        <v>0</v>
      </c>
      <c r="AQ96" s="62"/>
      <c r="AR96" s="99"/>
      <c r="AS96" s="99"/>
      <c r="AT96" s="99"/>
      <c r="AU96" s="99"/>
    </row>
    <row r="97" spans="1:47">
      <c r="A97" s="11" t="s">
        <v>281</v>
      </c>
      <c r="B97" s="11">
        <v>2419</v>
      </c>
      <c r="D97" s="49" t="s">
        <v>14</v>
      </c>
      <c r="E97" s="47">
        <v>6</v>
      </c>
      <c r="F97" s="47">
        <v>3</v>
      </c>
      <c r="G97" s="47">
        <v>8</v>
      </c>
      <c r="H97" s="47">
        <v>4</v>
      </c>
      <c r="I97" s="47">
        <v>6</v>
      </c>
      <c r="J97" s="47">
        <v>6</v>
      </c>
      <c r="K97" s="47" t="s">
        <v>41</v>
      </c>
      <c r="L97" s="48" t="s">
        <v>15</v>
      </c>
      <c r="M97" s="48"/>
      <c r="N97" s="47" t="s">
        <v>23</v>
      </c>
      <c r="O97" s="11" t="s">
        <v>25</v>
      </c>
      <c r="S97" s="59"/>
      <c r="T97" s="59"/>
      <c r="W97" s="45">
        <v>3</v>
      </c>
      <c r="X97" s="45">
        <v>0</v>
      </c>
      <c r="Y97" s="45">
        <v>5</v>
      </c>
      <c r="Z97" s="45"/>
      <c r="AA97" s="184" t="s">
        <v>55</v>
      </c>
      <c r="AB97" s="11" t="s">
        <v>342</v>
      </c>
      <c r="AC97" s="60">
        <f t="shared" si="7"/>
        <v>1</v>
      </c>
      <c r="AD97" s="60">
        <f t="shared" si="8"/>
        <v>2</v>
      </c>
      <c r="AE97" s="61">
        <f t="shared" si="9"/>
        <v>3</v>
      </c>
      <c r="AF97" s="61">
        <f>INDEX($BA$26:BF$44,MATCH(AE97,$AZ$26:$AZ$44,-1),MATCH(D97,$BA$25:$BF$25))</f>
        <v>0</v>
      </c>
      <c r="AG97" s="61">
        <v>1</v>
      </c>
      <c r="AH97" s="61">
        <v>1</v>
      </c>
      <c r="AI97" s="61">
        <v>1</v>
      </c>
      <c r="AJ97" s="61">
        <v>1</v>
      </c>
      <c r="AK97" s="61">
        <v>1</v>
      </c>
      <c r="AL97" s="61">
        <v>0.8</v>
      </c>
      <c r="AM97" s="61">
        <f t="shared" si="10"/>
        <v>4688</v>
      </c>
      <c r="AN97" s="62">
        <f t="shared" si="11"/>
        <v>140640000</v>
      </c>
      <c r="AO97" s="62">
        <f t="shared" si="12"/>
        <v>0</v>
      </c>
      <c r="AP97" s="62">
        <f t="shared" si="13"/>
        <v>0</v>
      </c>
      <c r="AQ97" s="85"/>
      <c r="AR97" s="99"/>
      <c r="AS97" s="99"/>
      <c r="AT97" s="99"/>
      <c r="AU97" s="99"/>
    </row>
    <row r="98" spans="1:47">
      <c r="A98" s="58" t="s">
        <v>201</v>
      </c>
      <c r="B98" s="58">
        <v>717</v>
      </c>
      <c r="C98" s="58"/>
      <c r="D98" s="63" t="s">
        <v>14</v>
      </c>
      <c r="E98" s="64">
        <v>6</v>
      </c>
      <c r="F98" s="64">
        <v>6</v>
      </c>
      <c r="G98" s="64" t="s">
        <v>15</v>
      </c>
      <c r="H98" s="64">
        <v>4</v>
      </c>
      <c r="I98" s="64">
        <v>9</v>
      </c>
      <c r="J98" s="64">
        <v>9</v>
      </c>
      <c r="K98" s="64" t="s">
        <v>41</v>
      </c>
      <c r="L98" s="65" t="s">
        <v>15</v>
      </c>
      <c r="M98" s="65"/>
      <c r="N98" s="64"/>
      <c r="O98" s="58" t="s">
        <v>25</v>
      </c>
      <c r="P98" s="58" t="s">
        <v>30</v>
      </c>
      <c r="Q98" s="58"/>
      <c r="R98" s="58"/>
      <c r="S98" s="70"/>
      <c r="T98" s="70"/>
      <c r="U98" s="58"/>
      <c r="V98" s="58"/>
      <c r="W98" s="67">
        <v>2</v>
      </c>
      <c r="X98" s="67">
        <v>1</v>
      </c>
      <c r="Y98" s="67">
        <v>4</v>
      </c>
      <c r="Z98" s="67"/>
      <c r="AA98" s="185" t="s">
        <v>54</v>
      </c>
      <c r="AB98" s="58" t="s">
        <v>340</v>
      </c>
      <c r="AC98" s="60">
        <f t="shared" si="7"/>
        <v>1</v>
      </c>
      <c r="AD98" s="60">
        <f t="shared" si="8"/>
        <v>2</v>
      </c>
      <c r="AE98" s="61">
        <f t="shared" si="9"/>
        <v>3</v>
      </c>
      <c r="AF98" s="61">
        <f>INDEX($BA$26:BF$44,MATCH(AE98,$AZ$26:$AZ$44,-1),MATCH(D98,$BA$25:$BF$25))</f>
        <v>0</v>
      </c>
      <c r="AG98" s="61">
        <v>1</v>
      </c>
      <c r="AH98" s="61">
        <v>1</v>
      </c>
      <c r="AI98" s="61">
        <v>1</v>
      </c>
      <c r="AJ98" s="61">
        <v>1</v>
      </c>
      <c r="AK98" s="61">
        <v>1</v>
      </c>
      <c r="AL98" s="61">
        <v>0.8</v>
      </c>
      <c r="AM98" s="68">
        <f t="shared" si="10"/>
        <v>4688</v>
      </c>
      <c r="AN98" s="69">
        <f t="shared" si="11"/>
        <v>93760000</v>
      </c>
      <c r="AO98" s="69">
        <f t="shared" si="12"/>
        <v>0</v>
      </c>
      <c r="AP98" s="69">
        <f t="shared" si="13"/>
        <v>0</v>
      </c>
      <c r="AQ98" s="85"/>
      <c r="AR98" s="99"/>
      <c r="AS98" s="99"/>
      <c r="AT98" s="99"/>
      <c r="AU98" s="99"/>
    </row>
    <row r="99" spans="1:47">
      <c r="A99" s="11" t="s">
        <v>318</v>
      </c>
      <c r="B99" s="11">
        <v>3026</v>
      </c>
      <c r="D99" s="49" t="s">
        <v>17</v>
      </c>
      <c r="E99" s="47">
        <v>6</v>
      </c>
      <c r="F99" s="47">
        <v>3</v>
      </c>
      <c r="G99" s="47">
        <v>9</v>
      </c>
      <c r="H99" s="47">
        <v>4</v>
      </c>
      <c r="I99" s="47">
        <v>4</v>
      </c>
      <c r="J99" s="47">
        <v>3</v>
      </c>
      <c r="K99" s="47" t="s">
        <v>41</v>
      </c>
      <c r="L99" s="48">
        <v>9</v>
      </c>
      <c r="M99" s="48"/>
      <c r="N99" s="47" t="s">
        <v>23</v>
      </c>
      <c r="O99" s="11" t="s">
        <v>25</v>
      </c>
      <c r="S99" s="59"/>
      <c r="T99" s="59"/>
      <c r="W99" s="45">
        <v>2</v>
      </c>
      <c r="X99" s="45">
        <v>0</v>
      </c>
      <c r="Y99" s="45">
        <v>3</v>
      </c>
      <c r="Z99" s="45"/>
      <c r="AA99" s="184" t="s">
        <v>587</v>
      </c>
      <c r="AB99" s="11" t="s">
        <v>347</v>
      </c>
      <c r="AC99" s="60">
        <f t="shared" si="7"/>
        <v>1</v>
      </c>
      <c r="AD99" s="60">
        <f t="shared" si="8"/>
        <v>2</v>
      </c>
      <c r="AE99" s="61">
        <f t="shared" si="9"/>
        <v>3</v>
      </c>
      <c r="AF99" s="61">
        <f>INDEX($BA$26:BF$44,MATCH(AE99,$AZ$26:$AZ$44,-1),MATCH(D99,$BA$25:$BF$25))</f>
        <v>-0.5</v>
      </c>
      <c r="AG99" s="61">
        <v>1</v>
      </c>
      <c r="AH99" s="61">
        <v>1</v>
      </c>
      <c r="AI99" s="61">
        <v>1</v>
      </c>
      <c r="AJ99" s="61">
        <v>1</v>
      </c>
      <c r="AK99" s="61">
        <v>0.8</v>
      </c>
      <c r="AL99" s="61">
        <v>0.8</v>
      </c>
      <c r="AM99" s="61">
        <f t="shared" si="10"/>
        <v>2342.4</v>
      </c>
      <c r="AN99" s="62">
        <f t="shared" si="11"/>
        <v>46848000</v>
      </c>
      <c r="AO99" s="62">
        <f t="shared" si="12"/>
        <v>0</v>
      </c>
      <c r="AP99" s="62">
        <f t="shared" si="13"/>
        <v>0</v>
      </c>
      <c r="AQ99" s="69"/>
      <c r="AR99" s="100"/>
      <c r="AS99" s="100"/>
      <c r="AT99" s="100"/>
      <c r="AU99" s="100"/>
    </row>
    <row r="100" spans="1:47">
      <c r="A100" s="58" t="s">
        <v>219</v>
      </c>
      <c r="B100" s="58">
        <v>1025</v>
      </c>
      <c r="C100" s="58"/>
      <c r="D100" s="63" t="s">
        <v>14</v>
      </c>
      <c r="E100" s="64">
        <v>4</v>
      </c>
      <c r="F100" s="64">
        <v>8</v>
      </c>
      <c r="G100" s="64">
        <v>5</v>
      </c>
      <c r="H100" s="64">
        <v>4</v>
      </c>
      <c r="I100" s="64">
        <v>5</v>
      </c>
      <c r="J100" s="64">
        <v>9</v>
      </c>
      <c r="K100" s="64" t="s">
        <v>41</v>
      </c>
      <c r="L100" s="65">
        <v>9</v>
      </c>
      <c r="M100" s="65"/>
      <c r="N100" s="64"/>
      <c r="O100" s="58" t="s">
        <v>25</v>
      </c>
      <c r="P100" s="58"/>
      <c r="Q100" s="58"/>
      <c r="R100" s="58"/>
      <c r="S100" s="70"/>
      <c r="T100" s="70"/>
      <c r="U100" s="58"/>
      <c r="V100" s="58"/>
      <c r="W100" s="67">
        <v>2</v>
      </c>
      <c r="X100" s="67">
        <v>0</v>
      </c>
      <c r="Y100" s="67">
        <v>2</v>
      </c>
      <c r="Z100" s="67"/>
      <c r="AA100" s="185" t="s">
        <v>54</v>
      </c>
      <c r="AB100" s="58" t="s">
        <v>345</v>
      </c>
      <c r="AC100" s="60">
        <f t="shared" si="7"/>
        <v>1</v>
      </c>
      <c r="AD100" s="60">
        <f t="shared" si="8"/>
        <v>2</v>
      </c>
      <c r="AE100" s="61">
        <f t="shared" si="9"/>
        <v>3</v>
      </c>
      <c r="AF100" s="61">
        <f>INDEX($BA$26:BF$44,MATCH(AE100,$AZ$26:$AZ$44,-1),MATCH(D100,$BA$25:$BF$25))</f>
        <v>0</v>
      </c>
      <c r="AG100" s="61">
        <v>1</v>
      </c>
      <c r="AH100" s="61">
        <v>1</v>
      </c>
      <c r="AI100" s="61">
        <v>1</v>
      </c>
      <c r="AJ100" s="61">
        <v>1</v>
      </c>
      <c r="AK100" s="61">
        <v>1</v>
      </c>
      <c r="AL100" s="61">
        <v>0.8</v>
      </c>
      <c r="AM100" s="68">
        <f t="shared" si="10"/>
        <v>2928</v>
      </c>
      <c r="AN100" s="69">
        <f t="shared" si="11"/>
        <v>58560000</v>
      </c>
      <c r="AO100" s="69">
        <f t="shared" si="12"/>
        <v>0</v>
      </c>
      <c r="AP100" s="69">
        <f t="shared" si="13"/>
        <v>0</v>
      </c>
      <c r="AQ100" s="69"/>
      <c r="AR100" s="99"/>
      <c r="AS100" s="99"/>
      <c r="AT100" s="99"/>
      <c r="AU100" s="99"/>
    </row>
    <row r="101" spans="1:47">
      <c r="A101" s="11" t="s">
        <v>96</v>
      </c>
      <c r="B101" s="11">
        <v>1105</v>
      </c>
      <c r="D101" s="49" t="s">
        <v>18</v>
      </c>
      <c r="E101" s="47">
        <v>5</v>
      </c>
      <c r="F101" s="47">
        <v>9</v>
      </c>
      <c r="G101" s="47">
        <v>5</v>
      </c>
      <c r="H101" s="47">
        <v>4</v>
      </c>
      <c r="I101" s="47">
        <v>8</v>
      </c>
      <c r="J101" s="47">
        <v>6</v>
      </c>
      <c r="K101" s="47" t="s">
        <v>41</v>
      </c>
      <c r="L101" s="48">
        <v>9</v>
      </c>
      <c r="M101" s="48"/>
      <c r="N101" s="47"/>
      <c r="O101" s="11" t="s">
        <v>25</v>
      </c>
      <c r="S101" s="59"/>
      <c r="T101" s="59"/>
      <c r="W101" s="45">
        <v>2</v>
      </c>
      <c r="X101" s="45">
        <v>1</v>
      </c>
      <c r="Y101" s="45">
        <v>2</v>
      </c>
      <c r="Z101" s="45"/>
      <c r="AA101" s="184" t="s">
        <v>52</v>
      </c>
      <c r="AB101" s="11" t="s">
        <v>333</v>
      </c>
      <c r="AC101" s="60">
        <f t="shared" si="7"/>
        <v>1</v>
      </c>
      <c r="AD101" s="60">
        <f t="shared" si="8"/>
        <v>2</v>
      </c>
      <c r="AE101" s="61">
        <f t="shared" si="9"/>
        <v>3</v>
      </c>
      <c r="AF101" s="61">
        <f>INDEX($BA$26:BF$44,MATCH(AE101,$AZ$26:$AZ$44,-1),MATCH(D101,$BA$25:$BF$25))</f>
        <v>0.5</v>
      </c>
      <c r="AG101" s="61">
        <v>1</v>
      </c>
      <c r="AH101" s="61">
        <v>1</v>
      </c>
      <c r="AI101" s="61">
        <v>1</v>
      </c>
      <c r="AJ101" s="61">
        <v>1</v>
      </c>
      <c r="AK101" s="61">
        <v>1</v>
      </c>
      <c r="AL101" s="61">
        <v>0.8</v>
      </c>
      <c r="AM101" s="61">
        <f t="shared" si="10"/>
        <v>2928</v>
      </c>
      <c r="AN101" s="62">
        <f t="shared" si="11"/>
        <v>58560000</v>
      </c>
      <c r="AO101" s="62">
        <f t="shared" si="12"/>
        <v>0</v>
      </c>
      <c r="AP101" s="62">
        <f t="shared" si="13"/>
        <v>0</v>
      </c>
      <c r="AQ101" s="69"/>
      <c r="AR101" s="99"/>
      <c r="AS101" s="99"/>
      <c r="AT101" s="99"/>
      <c r="AU101" s="99"/>
    </row>
    <row r="102" spans="1:47">
      <c r="A102" s="78" t="s">
        <v>238</v>
      </c>
      <c r="B102" s="78">
        <v>1430</v>
      </c>
      <c r="C102" s="78"/>
      <c r="D102" s="79" t="s">
        <v>16</v>
      </c>
      <c r="E102" s="80">
        <v>2</v>
      </c>
      <c r="F102" s="80">
        <v>5</v>
      </c>
      <c r="G102" s="80">
        <v>1</v>
      </c>
      <c r="H102" s="80">
        <v>4</v>
      </c>
      <c r="I102" s="80">
        <v>1</v>
      </c>
      <c r="J102" s="80">
        <v>2</v>
      </c>
      <c r="K102" s="80" t="s">
        <v>41</v>
      </c>
      <c r="L102" s="81">
        <v>5</v>
      </c>
      <c r="M102" s="81"/>
      <c r="N102" s="80" t="s">
        <v>23</v>
      </c>
      <c r="O102" s="78" t="s">
        <v>25</v>
      </c>
      <c r="P102" s="78" t="s">
        <v>6</v>
      </c>
      <c r="Q102" s="78"/>
      <c r="R102" s="78"/>
      <c r="S102" s="83"/>
      <c r="T102" s="83"/>
      <c r="U102" s="78"/>
      <c r="V102" s="78"/>
      <c r="W102" s="56">
        <v>2</v>
      </c>
      <c r="X102" s="56">
        <v>1</v>
      </c>
      <c r="Y102" s="56">
        <v>4</v>
      </c>
      <c r="Z102" s="56"/>
      <c r="AA102" s="186" t="s">
        <v>207</v>
      </c>
      <c r="AB102" s="78" t="s">
        <v>345</v>
      </c>
      <c r="AC102" s="60">
        <f t="shared" si="7"/>
        <v>0</v>
      </c>
      <c r="AD102" s="60">
        <f t="shared" si="8"/>
        <v>2</v>
      </c>
      <c r="AE102" s="61">
        <f t="shared" si="9"/>
        <v>2</v>
      </c>
      <c r="AF102" s="61">
        <f>INDEX($BA$26:BF$44,MATCH(AE102,$AZ$26:$AZ$44,-1),MATCH(D102,$BA$25:$BF$25))</f>
        <v>0</v>
      </c>
      <c r="AG102" s="61">
        <v>1</v>
      </c>
      <c r="AH102" s="61">
        <v>1</v>
      </c>
      <c r="AI102" s="61">
        <v>1</v>
      </c>
      <c r="AJ102" s="61">
        <v>1</v>
      </c>
      <c r="AK102" s="61">
        <v>0.8</v>
      </c>
      <c r="AL102" s="61">
        <v>0.8</v>
      </c>
      <c r="AM102" s="84">
        <f t="shared" si="10"/>
        <v>358.40000000000003</v>
      </c>
      <c r="AN102" s="85">
        <f t="shared" si="11"/>
        <v>7168000.0000000009</v>
      </c>
      <c r="AO102" s="85">
        <f t="shared" si="12"/>
        <v>2</v>
      </c>
      <c r="AP102" s="85">
        <f t="shared" si="13"/>
        <v>4</v>
      </c>
      <c r="AQ102" s="62"/>
      <c r="AR102" s="99"/>
      <c r="AS102" s="99"/>
      <c r="AT102" s="99"/>
      <c r="AU102" s="99"/>
    </row>
    <row r="103" spans="1:47">
      <c r="A103" s="78" t="s">
        <v>260</v>
      </c>
      <c r="B103" s="78">
        <v>1919</v>
      </c>
      <c r="C103" s="78"/>
      <c r="D103" s="79" t="s">
        <v>14</v>
      </c>
      <c r="E103" s="80" t="s">
        <v>15</v>
      </c>
      <c r="F103" s="80">
        <v>5</v>
      </c>
      <c r="G103" s="80" t="s">
        <v>15</v>
      </c>
      <c r="H103" s="80">
        <v>4</v>
      </c>
      <c r="I103" s="80">
        <v>5</v>
      </c>
      <c r="J103" s="80">
        <v>7</v>
      </c>
      <c r="K103" s="80" t="s">
        <v>41</v>
      </c>
      <c r="L103" s="81" t="s">
        <v>18</v>
      </c>
      <c r="M103" s="81"/>
      <c r="N103" s="80" t="s">
        <v>19</v>
      </c>
      <c r="O103" s="78" t="s">
        <v>25</v>
      </c>
      <c r="P103" s="78" t="s">
        <v>30</v>
      </c>
      <c r="Q103" s="78"/>
      <c r="R103" s="78"/>
      <c r="S103" s="83"/>
      <c r="T103" s="83"/>
      <c r="U103" s="78"/>
      <c r="V103" s="78"/>
      <c r="W103" s="56">
        <v>2</v>
      </c>
      <c r="X103" s="56">
        <v>1</v>
      </c>
      <c r="Y103" s="56">
        <v>3</v>
      </c>
      <c r="Z103" s="56"/>
      <c r="AA103" s="186" t="s">
        <v>55</v>
      </c>
      <c r="AB103" s="78" t="s">
        <v>342</v>
      </c>
      <c r="AC103" s="60">
        <f t="shared" si="7"/>
        <v>1</v>
      </c>
      <c r="AD103" s="60">
        <f t="shared" si="8"/>
        <v>2</v>
      </c>
      <c r="AE103" s="61">
        <f t="shared" si="9"/>
        <v>3</v>
      </c>
      <c r="AF103" s="61">
        <f>INDEX($BA$26:BF$44,MATCH(AE103,$AZ$26:$AZ$44,-1),MATCH(D103,$BA$25:$BF$25))</f>
        <v>0</v>
      </c>
      <c r="AG103" s="61">
        <v>1</v>
      </c>
      <c r="AH103" s="61">
        <v>1</v>
      </c>
      <c r="AI103" s="61">
        <v>1</v>
      </c>
      <c r="AJ103" s="61">
        <v>1</v>
      </c>
      <c r="AK103" s="61">
        <v>0.8</v>
      </c>
      <c r="AL103" s="61">
        <v>0.8</v>
      </c>
      <c r="AM103" s="84">
        <f t="shared" si="10"/>
        <v>6000</v>
      </c>
      <c r="AN103" s="85">
        <f t="shared" si="11"/>
        <v>120000000</v>
      </c>
      <c r="AO103" s="85">
        <f t="shared" si="12"/>
        <v>0</v>
      </c>
      <c r="AP103" s="85">
        <f t="shared" si="13"/>
        <v>0</v>
      </c>
      <c r="AQ103" s="62"/>
      <c r="AR103" s="99"/>
      <c r="AS103" s="99"/>
      <c r="AT103" s="99"/>
      <c r="AU103" s="99"/>
    </row>
    <row r="104" spans="1:47">
      <c r="A104" s="58" t="s">
        <v>99</v>
      </c>
      <c r="B104" s="58">
        <v>1302</v>
      </c>
      <c r="C104" s="58"/>
      <c r="D104" s="63" t="s">
        <v>16</v>
      </c>
      <c r="E104" s="64">
        <v>6</v>
      </c>
      <c r="F104" s="64">
        <v>6</v>
      </c>
      <c r="G104" s="64">
        <v>3</v>
      </c>
      <c r="H104" s="64">
        <v>4</v>
      </c>
      <c r="I104" s="64">
        <v>3</v>
      </c>
      <c r="J104" s="64">
        <v>5</v>
      </c>
      <c r="K104" s="64" t="s">
        <v>41</v>
      </c>
      <c r="L104" s="65">
        <v>7</v>
      </c>
      <c r="M104" s="65"/>
      <c r="N104" s="64"/>
      <c r="O104" s="58" t="s">
        <v>25</v>
      </c>
      <c r="P104" s="58"/>
      <c r="Q104" s="58"/>
      <c r="R104" s="58"/>
      <c r="S104" s="58"/>
      <c r="T104" s="58"/>
      <c r="U104" s="58"/>
      <c r="V104" s="58"/>
      <c r="W104" s="67">
        <v>1</v>
      </c>
      <c r="X104" s="67">
        <v>0</v>
      </c>
      <c r="Y104" s="67">
        <v>4</v>
      </c>
      <c r="Z104" s="67"/>
      <c r="AA104" s="185" t="s">
        <v>52</v>
      </c>
      <c r="AB104" s="58" t="s">
        <v>333</v>
      </c>
      <c r="AC104" s="60">
        <f t="shared" si="7"/>
        <v>0.5</v>
      </c>
      <c r="AD104" s="60">
        <f t="shared" si="8"/>
        <v>2</v>
      </c>
      <c r="AE104" s="61">
        <f t="shared" si="9"/>
        <v>2.5</v>
      </c>
      <c r="AF104" s="61">
        <f>INDEX($BA$26:BF$44,MATCH(AE104,$AZ$26:$AZ$44,-1),MATCH(D104,$BA$25:$BF$25))</f>
        <v>0</v>
      </c>
      <c r="AG104" s="61">
        <v>1.6</v>
      </c>
      <c r="AH104" s="61">
        <v>1</v>
      </c>
      <c r="AI104" s="61">
        <v>1.2</v>
      </c>
      <c r="AJ104" s="61">
        <v>1</v>
      </c>
      <c r="AK104" s="61">
        <v>1</v>
      </c>
      <c r="AL104" s="61">
        <v>0.8</v>
      </c>
      <c r="AM104" s="68">
        <f t="shared" si="10"/>
        <v>2196.48</v>
      </c>
      <c r="AN104" s="69">
        <f t="shared" si="11"/>
        <v>21964800</v>
      </c>
      <c r="AO104" s="69">
        <f t="shared" si="12"/>
        <v>1</v>
      </c>
      <c r="AP104" s="69">
        <f t="shared" si="13"/>
        <v>1</v>
      </c>
      <c r="AQ104" s="62"/>
      <c r="AR104" s="99"/>
      <c r="AS104" s="99"/>
      <c r="AT104" s="99"/>
      <c r="AU104" s="99"/>
    </row>
    <row r="105" spans="1:47">
      <c r="A105" s="58" t="s">
        <v>129</v>
      </c>
      <c r="B105" s="58">
        <v>2105</v>
      </c>
      <c r="C105" s="58"/>
      <c r="D105" s="63" t="s">
        <v>14</v>
      </c>
      <c r="E105" s="64">
        <v>6</v>
      </c>
      <c r="F105" s="64">
        <v>6</v>
      </c>
      <c r="G105" s="64">
        <v>5</v>
      </c>
      <c r="H105" s="64">
        <v>4</v>
      </c>
      <c r="I105" s="64">
        <v>5</v>
      </c>
      <c r="J105" s="64">
        <v>5</v>
      </c>
      <c r="K105" s="64" t="s">
        <v>41</v>
      </c>
      <c r="L105" s="65">
        <v>6</v>
      </c>
      <c r="M105" s="65"/>
      <c r="N105" s="64"/>
      <c r="O105" s="58" t="s">
        <v>25</v>
      </c>
      <c r="P105" s="58"/>
      <c r="Q105" s="58"/>
      <c r="R105" s="58"/>
      <c r="S105" s="58"/>
      <c r="T105" s="58"/>
      <c r="U105" s="58"/>
      <c r="V105" s="58"/>
      <c r="W105" s="67">
        <v>1</v>
      </c>
      <c r="X105" s="67">
        <v>1</v>
      </c>
      <c r="Y105" s="67">
        <v>0</v>
      </c>
      <c r="Z105" s="67"/>
      <c r="AA105" s="185" t="s">
        <v>589</v>
      </c>
      <c r="AB105" s="58" t="s">
        <v>334</v>
      </c>
      <c r="AC105" s="60">
        <f t="shared" si="7"/>
        <v>0.5</v>
      </c>
      <c r="AD105" s="60">
        <f t="shared" si="8"/>
        <v>2</v>
      </c>
      <c r="AE105" s="61">
        <f t="shared" si="9"/>
        <v>2.5</v>
      </c>
      <c r="AF105" s="61">
        <f>INDEX($BA$26:BF$44,MATCH(AE105,$AZ$26:$AZ$44,-1),MATCH(D105,$BA$25:$BF$25))</f>
        <v>0.5</v>
      </c>
      <c r="AG105" s="61">
        <v>1</v>
      </c>
      <c r="AH105" s="61">
        <v>1</v>
      </c>
      <c r="AI105" s="61">
        <v>1</v>
      </c>
      <c r="AJ105" s="61">
        <v>1</v>
      </c>
      <c r="AK105" s="61">
        <v>1</v>
      </c>
      <c r="AL105" s="61">
        <v>0.8</v>
      </c>
      <c r="AM105" s="68">
        <f t="shared" si="10"/>
        <v>716</v>
      </c>
      <c r="AN105" s="69">
        <f t="shared" si="11"/>
        <v>7160000</v>
      </c>
      <c r="AO105" s="69">
        <f t="shared" si="12"/>
        <v>2</v>
      </c>
      <c r="AP105" s="69">
        <f t="shared" si="13"/>
        <v>2</v>
      </c>
      <c r="AQ105" s="62"/>
      <c r="AR105" s="99"/>
      <c r="AS105" s="99"/>
      <c r="AT105" s="99"/>
      <c r="AU105" s="99"/>
    </row>
    <row r="106" spans="1:47">
      <c r="A106" s="11" t="s">
        <v>115</v>
      </c>
      <c r="B106" s="11">
        <v>1707</v>
      </c>
      <c r="D106" s="49" t="s">
        <v>14</v>
      </c>
      <c r="E106" s="47">
        <v>0</v>
      </c>
      <c r="F106" s="47">
        <v>0</v>
      </c>
      <c r="G106" s="47">
        <v>0</v>
      </c>
      <c r="H106" s="47">
        <v>4</v>
      </c>
      <c r="I106" s="47">
        <v>8</v>
      </c>
      <c r="J106" s="47">
        <v>6</v>
      </c>
      <c r="K106" s="47" t="s">
        <v>41</v>
      </c>
      <c r="L106" s="48" t="s">
        <v>18</v>
      </c>
      <c r="M106" s="48"/>
      <c r="N106" s="47"/>
      <c r="O106" s="11" t="s">
        <v>36</v>
      </c>
      <c r="P106" s="11" t="s">
        <v>25</v>
      </c>
      <c r="W106" s="45">
        <v>1</v>
      </c>
      <c r="X106" s="45">
        <v>2</v>
      </c>
      <c r="Y106" s="45">
        <v>4</v>
      </c>
      <c r="Z106" s="45"/>
      <c r="AA106" s="184" t="s">
        <v>52</v>
      </c>
      <c r="AB106" s="11" t="s">
        <v>334</v>
      </c>
      <c r="AC106" s="60">
        <f t="shared" si="7"/>
        <v>1</v>
      </c>
      <c r="AD106" s="60">
        <f t="shared" si="8"/>
        <v>2</v>
      </c>
      <c r="AE106" s="61">
        <f t="shared" si="9"/>
        <v>3</v>
      </c>
      <c r="AF106" s="61">
        <f>INDEX($BA$26:BF$44,MATCH(AE106,$AZ$26:$AZ$44,-1),MATCH(D106,$BA$25:$BF$25))</f>
        <v>0</v>
      </c>
      <c r="AG106" s="61">
        <v>1</v>
      </c>
      <c r="AH106" s="61">
        <v>1</v>
      </c>
      <c r="AI106" s="61">
        <v>1</v>
      </c>
      <c r="AJ106" s="61">
        <v>1</v>
      </c>
      <c r="AK106" s="61">
        <v>1</v>
      </c>
      <c r="AL106" s="61">
        <v>0.8</v>
      </c>
      <c r="AM106" s="61">
        <f t="shared" si="10"/>
        <v>7500</v>
      </c>
      <c r="AN106" s="62">
        <f t="shared" si="11"/>
        <v>75000000</v>
      </c>
      <c r="AO106" s="62">
        <f t="shared" si="12"/>
        <v>0</v>
      </c>
      <c r="AP106" s="62">
        <f t="shared" si="13"/>
        <v>0</v>
      </c>
      <c r="AQ106" s="62"/>
    </row>
    <row r="107" spans="1:47">
      <c r="A107" s="11" t="s">
        <v>258</v>
      </c>
      <c r="B107" s="11">
        <v>1912</v>
      </c>
      <c r="D107" s="49" t="s">
        <v>16</v>
      </c>
      <c r="E107" s="47">
        <v>2</v>
      </c>
      <c r="F107" s="47">
        <v>0</v>
      </c>
      <c r="G107" s="47">
        <v>1</v>
      </c>
      <c r="H107" s="47">
        <v>4</v>
      </c>
      <c r="I107" s="47">
        <v>6</v>
      </c>
      <c r="J107" s="47">
        <v>6</v>
      </c>
      <c r="K107" s="47" t="s">
        <v>41</v>
      </c>
      <c r="L107" s="48">
        <v>4</v>
      </c>
      <c r="M107" s="48"/>
      <c r="N107" s="47"/>
      <c r="O107" s="11" t="s">
        <v>32</v>
      </c>
      <c r="P107" s="11" t="s">
        <v>25</v>
      </c>
      <c r="Q107" s="11" t="s">
        <v>34</v>
      </c>
      <c r="S107" s="59"/>
      <c r="T107" s="59"/>
      <c r="W107" s="45">
        <v>1</v>
      </c>
      <c r="X107" s="45">
        <v>0</v>
      </c>
      <c r="Y107" s="45">
        <v>4</v>
      </c>
      <c r="Z107" s="45"/>
      <c r="AA107" s="184" t="s">
        <v>588</v>
      </c>
      <c r="AB107" s="11" t="s">
        <v>342</v>
      </c>
      <c r="AC107" s="60">
        <f t="shared" si="7"/>
        <v>0</v>
      </c>
      <c r="AD107" s="60">
        <f t="shared" si="8"/>
        <v>2</v>
      </c>
      <c r="AE107" s="61">
        <f t="shared" si="9"/>
        <v>2</v>
      </c>
      <c r="AF107" s="61">
        <f>INDEX($BA$26:BF$44,MATCH(AE107,$AZ$26:$AZ$44,-1),MATCH(D107,$BA$25:$BF$25))</f>
        <v>0</v>
      </c>
      <c r="AG107" s="61">
        <v>1</v>
      </c>
      <c r="AH107" s="61">
        <v>1</v>
      </c>
      <c r="AI107" s="61">
        <v>1</v>
      </c>
      <c r="AJ107" s="61">
        <v>0.8</v>
      </c>
      <c r="AK107" s="61">
        <v>1</v>
      </c>
      <c r="AL107" s="61">
        <v>0.8</v>
      </c>
      <c r="AM107" s="61">
        <f t="shared" si="10"/>
        <v>224</v>
      </c>
      <c r="AN107" s="62">
        <f t="shared" si="11"/>
        <v>2240000</v>
      </c>
      <c r="AO107" s="62">
        <f t="shared" si="12"/>
        <v>1</v>
      </c>
      <c r="AP107" s="62">
        <f t="shared" si="13"/>
        <v>1</v>
      </c>
      <c r="AQ107" s="62"/>
      <c r="AR107" s="99"/>
      <c r="AS107" s="99"/>
      <c r="AT107" s="99"/>
      <c r="AU107" s="99"/>
    </row>
    <row r="108" spans="1:47">
      <c r="A108" s="11" t="s">
        <v>262</v>
      </c>
      <c r="B108" s="11">
        <v>1932</v>
      </c>
      <c r="D108" s="49" t="s">
        <v>15</v>
      </c>
      <c r="E108" s="47">
        <v>5</v>
      </c>
      <c r="F108" s="47">
        <v>9</v>
      </c>
      <c r="G108" s="47">
        <v>3</v>
      </c>
      <c r="H108" s="47">
        <v>4</v>
      </c>
      <c r="I108" s="47">
        <v>5</v>
      </c>
      <c r="J108" s="47">
        <v>1</v>
      </c>
      <c r="K108" s="47" t="s">
        <v>41</v>
      </c>
      <c r="L108" s="48" t="s">
        <v>15</v>
      </c>
      <c r="M108" s="48"/>
      <c r="N108" s="47" t="s">
        <v>15</v>
      </c>
      <c r="O108" s="11" t="s">
        <v>25</v>
      </c>
      <c r="S108" s="59"/>
      <c r="T108" s="59"/>
      <c r="W108" s="45">
        <v>1</v>
      </c>
      <c r="X108" s="45">
        <v>0</v>
      </c>
      <c r="Y108" s="45">
        <v>3</v>
      </c>
      <c r="Z108" s="45"/>
      <c r="AA108" s="184" t="s">
        <v>243</v>
      </c>
      <c r="AB108" s="11" t="s">
        <v>350</v>
      </c>
      <c r="AC108" s="60">
        <f t="shared" si="7"/>
        <v>1</v>
      </c>
      <c r="AD108" s="60">
        <f t="shared" si="8"/>
        <v>2</v>
      </c>
      <c r="AE108" s="61">
        <f t="shared" si="9"/>
        <v>3</v>
      </c>
      <c r="AF108" s="61">
        <f>INDEX($BA$26:BF$44,MATCH(AE108,$AZ$26:$AZ$44,-1),MATCH(D108,$BA$25:$BF$25))</f>
        <v>0.5</v>
      </c>
      <c r="AG108" s="61">
        <v>1</v>
      </c>
      <c r="AH108" s="61">
        <v>1</v>
      </c>
      <c r="AI108" s="61">
        <v>1</v>
      </c>
      <c r="AJ108" s="61">
        <v>1</v>
      </c>
      <c r="AK108" s="61">
        <v>0.8</v>
      </c>
      <c r="AL108" s="61">
        <v>0.8</v>
      </c>
      <c r="AM108" s="61">
        <f t="shared" si="10"/>
        <v>3750.4</v>
      </c>
      <c r="AN108" s="62">
        <f t="shared" si="11"/>
        <v>37504000</v>
      </c>
      <c r="AO108" s="62">
        <f t="shared" si="12"/>
        <v>0</v>
      </c>
      <c r="AP108" s="62">
        <f t="shared" si="13"/>
        <v>0</v>
      </c>
      <c r="AQ108" s="62"/>
      <c r="AR108" s="99"/>
      <c r="AS108" s="99"/>
      <c r="AT108" s="99"/>
      <c r="AU108" s="99"/>
    </row>
    <row r="109" spans="1:47">
      <c r="A109" s="11" t="s">
        <v>277</v>
      </c>
      <c r="B109" s="11">
        <v>2230</v>
      </c>
      <c r="D109" s="49" t="s">
        <v>14</v>
      </c>
      <c r="E109" s="47">
        <v>1</v>
      </c>
      <c r="F109" s="47">
        <v>0</v>
      </c>
      <c r="G109" s="47">
        <v>0</v>
      </c>
      <c r="H109" s="47">
        <v>4</v>
      </c>
      <c r="I109" s="47">
        <v>4</v>
      </c>
      <c r="J109" s="47">
        <v>6</v>
      </c>
      <c r="K109" s="47" t="s">
        <v>41</v>
      </c>
      <c r="L109" s="48" t="s">
        <v>15</v>
      </c>
      <c r="M109" s="48"/>
      <c r="N109" s="47" t="s">
        <v>23</v>
      </c>
      <c r="O109" s="11" t="s">
        <v>25</v>
      </c>
      <c r="P109" s="11" t="s">
        <v>34</v>
      </c>
      <c r="W109" s="45">
        <v>1</v>
      </c>
      <c r="X109" s="45">
        <v>2</v>
      </c>
      <c r="Y109" s="45">
        <v>3</v>
      </c>
      <c r="Z109" s="45"/>
      <c r="AA109" s="184" t="s">
        <v>243</v>
      </c>
      <c r="AB109" s="11" t="s">
        <v>346</v>
      </c>
      <c r="AC109" s="60">
        <f t="shared" si="7"/>
        <v>1</v>
      </c>
      <c r="AD109" s="60">
        <f t="shared" si="8"/>
        <v>2</v>
      </c>
      <c r="AE109" s="61">
        <f t="shared" si="9"/>
        <v>3</v>
      </c>
      <c r="AF109" s="61">
        <f>INDEX($BA$26:BF$44,MATCH(AE109,$AZ$26:$AZ$44,-1),MATCH(D109,$BA$25:$BF$25))</f>
        <v>0</v>
      </c>
      <c r="AG109" s="61">
        <v>1</v>
      </c>
      <c r="AH109" s="61">
        <v>1</v>
      </c>
      <c r="AI109" s="61">
        <v>1</v>
      </c>
      <c r="AJ109" s="61">
        <v>1</v>
      </c>
      <c r="AK109" s="61">
        <v>1</v>
      </c>
      <c r="AL109" s="61">
        <v>0.8</v>
      </c>
      <c r="AM109" s="61">
        <f t="shared" si="10"/>
        <v>4688</v>
      </c>
      <c r="AN109" s="62">
        <f t="shared" si="11"/>
        <v>46880000</v>
      </c>
      <c r="AO109" s="62">
        <f t="shared" si="12"/>
        <v>0</v>
      </c>
      <c r="AP109" s="62">
        <f t="shared" si="13"/>
        <v>0</v>
      </c>
      <c r="AQ109" s="85"/>
      <c r="AR109" s="99"/>
      <c r="AS109" s="99"/>
      <c r="AT109" s="99"/>
      <c r="AU109" s="99"/>
    </row>
    <row r="110" spans="1:47">
      <c r="A110" s="11" t="s">
        <v>163</v>
      </c>
      <c r="B110" s="11">
        <v>2808</v>
      </c>
      <c r="D110" s="49" t="s">
        <v>16</v>
      </c>
      <c r="E110" s="47">
        <v>5</v>
      </c>
      <c r="F110" s="47">
        <v>7</v>
      </c>
      <c r="G110" s="47">
        <v>4</v>
      </c>
      <c r="H110" s="47">
        <v>4</v>
      </c>
      <c r="I110" s="47">
        <v>4</v>
      </c>
      <c r="J110" s="47">
        <v>1</v>
      </c>
      <c r="K110" s="47" t="s">
        <v>41</v>
      </c>
      <c r="L110" s="48">
        <v>6</v>
      </c>
      <c r="M110" s="48"/>
      <c r="N110" s="47"/>
      <c r="O110" s="11" t="s">
        <v>25</v>
      </c>
      <c r="S110" s="59"/>
      <c r="T110" s="59"/>
      <c r="W110" s="45">
        <v>1</v>
      </c>
      <c r="X110" s="45">
        <v>1</v>
      </c>
      <c r="Y110" s="45">
        <v>4</v>
      </c>
      <c r="Z110" s="45"/>
      <c r="AA110" s="184" t="s">
        <v>27</v>
      </c>
      <c r="AB110" s="11" t="s">
        <v>335</v>
      </c>
      <c r="AC110" s="60">
        <f t="shared" si="7"/>
        <v>0.5</v>
      </c>
      <c r="AD110" s="60">
        <f t="shared" si="8"/>
        <v>2</v>
      </c>
      <c r="AE110" s="61">
        <f t="shared" si="9"/>
        <v>2.5</v>
      </c>
      <c r="AF110" s="61">
        <f>INDEX($BA$26:BF$44,MATCH(AE110,$AZ$26:$AZ$44,-1),MATCH(D110,$BA$25:$BF$25))</f>
        <v>0</v>
      </c>
      <c r="AG110" s="61">
        <v>1</v>
      </c>
      <c r="AH110" s="61">
        <v>1</v>
      </c>
      <c r="AI110" s="61">
        <v>1</v>
      </c>
      <c r="AJ110" s="61">
        <v>1</v>
      </c>
      <c r="AK110" s="61">
        <v>1</v>
      </c>
      <c r="AL110" s="61">
        <v>0.8</v>
      </c>
      <c r="AM110" s="61">
        <f t="shared" si="10"/>
        <v>716</v>
      </c>
      <c r="AN110" s="62">
        <f t="shared" si="11"/>
        <v>7160000</v>
      </c>
      <c r="AO110" s="62">
        <f t="shared" si="12"/>
        <v>2</v>
      </c>
      <c r="AP110" s="62">
        <f t="shared" si="13"/>
        <v>2</v>
      </c>
      <c r="AQ110" s="62"/>
      <c r="AR110" s="99"/>
      <c r="AS110" s="99"/>
      <c r="AT110" s="99"/>
      <c r="AU110" s="99"/>
    </row>
    <row r="111" spans="1:47">
      <c r="A111" s="78" t="s">
        <v>119</v>
      </c>
      <c r="B111" s="78">
        <v>1808</v>
      </c>
      <c r="C111" s="78"/>
      <c r="D111" s="79" t="s">
        <v>14</v>
      </c>
      <c r="E111" s="80">
        <v>5</v>
      </c>
      <c r="F111" s="80">
        <v>5</v>
      </c>
      <c r="G111" s="80">
        <v>5</v>
      </c>
      <c r="H111" s="80">
        <v>4</v>
      </c>
      <c r="I111" s="80">
        <v>6</v>
      </c>
      <c r="J111" s="80">
        <v>6</v>
      </c>
      <c r="K111" s="80" t="s">
        <v>41</v>
      </c>
      <c r="L111" s="81" t="s">
        <v>15</v>
      </c>
      <c r="M111" s="81"/>
      <c r="N111" s="80" t="s">
        <v>15</v>
      </c>
      <c r="O111" s="78" t="s">
        <v>25</v>
      </c>
      <c r="P111" s="78"/>
      <c r="Q111" s="78"/>
      <c r="R111" s="78"/>
      <c r="S111" s="83"/>
      <c r="T111" s="83"/>
      <c r="U111" s="78"/>
      <c r="V111" s="78"/>
      <c r="W111" s="56">
        <v>1</v>
      </c>
      <c r="X111" s="56">
        <v>0</v>
      </c>
      <c r="Y111" s="56">
        <v>5</v>
      </c>
      <c r="Z111" s="56"/>
      <c r="AA111" s="186" t="s">
        <v>52</v>
      </c>
      <c r="AB111" s="78" t="s">
        <v>334</v>
      </c>
      <c r="AC111" s="60">
        <f t="shared" si="7"/>
        <v>1</v>
      </c>
      <c r="AD111" s="60">
        <f t="shared" si="8"/>
        <v>2</v>
      </c>
      <c r="AE111" s="61">
        <f t="shared" si="9"/>
        <v>3</v>
      </c>
      <c r="AF111" s="61">
        <f>INDEX($BA$26:BF$44,MATCH(AE111,$AZ$26:$AZ$44,-1),MATCH(D111,$BA$25:$BF$25))</f>
        <v>0</v>
      </c>
      <c r="AG111" s="61">
        <v>1</v>
      </c>
      <c r="AH111" s="61">
        <v>1</v>
      </c>
      <c r="AI111" s="61">
        <v>1</v>
      </c>
      <c r="AJ111" s="61">
        <v>1</v>
      </c>
      <c r="AK111" s="61">
        <v>0.8</v>
      </c>
      <c r="AL111" s="61">
        <v>0.8</v>
      </c>
      <c r="AM111" s="84">
        <f t="shared" si="10"/>
        <v>3750.4</v>
      </c>
      <c r="AN111" s="85">
        <f t="shared" si="11"/>
        <v>37504000</v>
      </c>
      <c r="AO111" s="85">
        <f t="shared" si="12"/>
        <v>0</v>
      </c>
      <c r="AP111" s="85">
        <f t="shared" si="13"/>
        <v>0</v>
      </c>
      <c r="AQ111" s="62"/>
      <c r="AR111" s="99"/>
      <c r="AS111" s="99"/>
      <c r="AT111" s="99"/>
      <c r="AU111" s="99"/>
    </row>
    <row r="112" spans="1:47">
      <c r="A112" s="58" t="s">
        <v>611</v>
      </c>
      <c r="B112" s="58">
        <v>2438</v>
      </c>
      <c r="C112" s="58"/>
      <c r="D112" s="63" t="s">
        <v>17</v>
      </c>
      <c r="E112" s="64">
        <v>6</v>
      </c>
      <c r="F112" s="64">
        <v>6</v>
      </c>
      <c r="G112" s="64">
        <v>8</v>
      </c>
      <c r="H112" s="64">
        <v>4</v>
      </c>
      <c r="I112" s="64">
        <v>2</v>
      </c>
      <c r="J112" s="64">
        <v>1</v>
      </c>
      <c r="K112" s="64" t="s">
        <v>41</v>
      </c>
      <c r="L112" s="65" t="s">
        <v>15</v>
      </c>
      <c r="M112" s="65"/>
      <c r="N112" s="64"/>
      <c r="O112" s="58" t="s">
        <v>25</v>
      </c>
      <c r="P112" s="58"/>
      <c r="Q112" s="58"/>
      <c r="R112" s="58"/>
      <c r="S112" s="58"/>
      <c r="T112" s="58"/>
      <c r="U112" s="58"/>
      <c r="V112" s="58"/>
      <c r="W112" s="67">
        <v>1</v>
      </c>
      <c r="X112" s="67">
        <v>1</v>
      </c>
      <c r="Y112" s="67">
        <v>2</v>
      </c>
      <c r="Z112" s="67"/>
      <c r="AA112" s="185" t="s">
        <v>243</v>
      </c>
      <c r="AB112" s="58" t="s">
        <v>350</v>
      </c>
      <c r="AC112" s="60">
        <f t="shared" si="7"/>
        <v>1</v>
      </c>
      <c r="AD112" s="60">
        <f t="shared" si="8"/>
        <v>2</v>
      </c>
      <c r="AE112" s="61">
        <f t="shared" si="9"/>
        <v>3</v>
      </c>
      <c r="AF112" s="61">
        <f>INDEX($BA$26:BF$44,MATCH(AE112,$AZ$26:$AZ$44,-1),MATCH(D112,$BA$25:$BF$25))</f>
        <v>-0.5</v>
      </c>
      <c r="AG112" s="61">
        <v>1</v>
      </c>
      <c r="AH112" s="61">
        <v>1</v>
      </c>
      <c r="AI112" s="61">
        <v>1</v>
      </c>
      <c r="AJ112" s="61">
        <v>1</v>
      </c>
      <c r="AK112" s="61">
        <v>1</v>
      </c>
      <c r="AL112" s="61">
        <v>0.8</v>
      </c>
      <c r="AM112" s="68">
        <f t="shared" si="10"/>
        <v>4688</v>
      </c>
      <c r="AN112" s="69">
        <f t="shared" si="11"/>
        <v>46880000</v>
      </c>
      <c r="AO112" s="69">
        <f t="shared" si="12"/>
        <v>0</v>
      </c>
      <c r="AP112" s="69">
        <f t="shared" si="13"/>
        <v>0</v>
      </c>
      <c r="AQ112" s="62"/>
      <c r="AR112" s="99"/>
      <c r="AS112" s="99"/>
      <c r="AT112" s="99"/>
      <c r="AU112" s="99"/>
    </row>
    <row r="113" spans="1:47">
      <c r="A113" s="11" t="s">
        <v>126</v>
      </c>
      <c r="B113" s="11">
        <v>2004</v>
      </c>
      <c r="D113" s="49" t="s">
        <v>16</v>
      </c>
      <c r="E113" s="47">
        <v>3</v>
      </c>
      <c r="F113" s="47">
        <v>7</v>
      </c>
      <c r="G113" s="47">
        <v>1</v>
      </c>
      <c r="H113" s="47">
        <v>4</v>
      </c>
      <c r="I113" s="47">
        <v>2</v>
      </c>
      <c r="J113" s="47">
        <v>3</v>
      </c>
      <c r="K113" s="47" t="s">
        <v>41</v>
      </c>
      <c r="L113" s="48">
        <v>9</v>
      </c>
      <c r="M113" s="48"/>
      <c r="N113" s="47"/>
      <c r="O113" s="11" t="s">
        <v>25</v>
      </c>
      <c r="W113" s="45">
        <v>1</v>
      </c>
      <c r="X113" s="45">
        <v>2</v>
      </c>
      <c r="Y113" s="45">
        <v>4</v>
      </c>
      <c r="Z113" s="45"/>
      <c r="AA113" s="184" t="s">
        <v>589</v>
      </c>
      <c r="AB113" s="11" t="s">
        <v>334</v>
      </c>
      <c r="AC113" s="60">
        <f t="shared" si="7"/>
        <v>1</v>
      </c>
      <c r="AD113" s="60">
        <f t="shared" si="8"/>
        <v>2</v>
      </c>
      <c r="AE113" s="61">
        <f t="shared" si="9"/>
        <v>3</v>
      </c>
      <c r="AF113" s="61">
        <f>INDEX($BA$26:BF$44,MATCH(AE113,$AZ$26:$AZ$44,-1),MATCH(D113,$BA$25:$BF$25))</f>
        <v>0</v>
      </c>
      <c r="AG113" s="61">
        <v>1</v>
      </c>
      <c r="AH113" s="61">
        <v>1</v>
      </c>
      <c r="AI113" s="61">
        <v>1</v>
      </c>
      <c r="AJ113" s="61">
        <v>1</v>
      </c>
      <c r="AK113" s="61">
        <v>1</v>
      </c>
      <c r="AL113" s="61">
        <v>0.8</v>
      </c>
      <c r="AM113" s="61">
        <f t="shared" si="10"/>
        <v>2928</v>
      </c>
      <c r="AN113" s="62">
        <f t="shared" si="11"/>
        <v>29280000</v>
      </c>
      <c r="AO113" s="62">
        <f t="shared" si="12"/>
        <v>0</v>
      </c>
      <c r="AP113" s="62">
        <f t="shared" si="13"/>
        <v>0</v>
      </c>
      <c r="AQ113" s="62"/>
      <c r="AR113" s="99"/>
      <c r="AS113" s="99"/>
      <c r="AT113" s="99"/>
      <c r="AU113" s="99"/>
    </row>
    <row r="114" spans="1:47">
      <c r="A114" s="11" t="s">
        <v>225</v>
      </c>
      <c r="B114" s="11">
        <v>1134</v>
      </c>
      <c r="D114" s="49" t="s">
        <v>18</v>
      </c>
      <c r="E114" s="47" t="s">
        <v>23</v>
      </c>
      <c r="F114" s="47">
        <v>0</v>
      </c>
      <c r="G114" s="47">
        <v>0</v>
      </c>
      <c r="H114" s="47">
        <v>4</v>
      </c>
      <c r="I114" s="47">
        <v>4</v>
      </c>
      <c r="J114" s="47">
        <v>5</v>
      </c>
      <c r="K114" s="47" t="s">
        <v>41</v>
      </c>
      <c r="L114" s="48" t="s">
        <v>15</v>
      </c>
      <c r="M114" s="48"/>
      <c r="N114" s="47" t="s">
        <v>15</v>
      </c>
      <c r="O114" s="11" t="s">
        <v>25</v>
      </c>
      <c r="P114" s="11" t="s">
        <v>34</v>
      </c>
      <c r="W114" s="45">
        <v>1</v>
      </c>
      <c r="X114" s="45">
        <v>0</v>
      </c>
      <c r="Y114" s="45">
        <v>5</v>
      </c>
      <c r="Z114" s="45"/>
      <c r="AA114" s="184" t="s">
        <v>207</v>
      </c>
      <c r="AB114" s="11" t="s">
        <v>349</v>
      </c>
      <c r="AC114" s="60">
        <f t="shared" si="7"/>
        <v>1</v>
      </c>
      <c r="AD114" s="60">
        <f t="shared" si="8"/>
        <v>2</v>
      </c>
      <c r="AE114" s="61">
        <f t="shared" si="9"/>
        <v>3</v>
      </c>
      <c r="AF114" s="61">
        <f>INDEX($BA$26:BF$44,MATCH(AE114,$AZ$26:$AZ$44,-1),MATCH(D114,$BA$25:$BF$25))</f>
        <v>0.5</v>
      </c>
      <c r="AG114" s="61">
        <v>1</v>
      </c>
      <c r="AH114" s="61">
        <v>1</v>
      </c>
      <c r="AI114" s="61">
        <v>1</v>
      </c>
      <c r="AJ114" s="61">
        <v>1</v>
      </c>
      <c r="AK114" s="61">
        <v>1</v>
      </c>
      <c r="AL114" s="61">
        <v>0.8</v>
      </c>
      <c r="AM114" s="61">
        <f t="shared" si="10"/>
        <v>4688</v>
      </c>
      <c r="AN114" s="62">
        <f t="shared" si="11"/>
        <v>46880000</v>
      </c>
      <c r="AO114" s="62">
        <f t="shared" si="12"/>
        <v>0</v>
      </c>
      <c r="AP114" s="62">
        <f t="shared" si="13"/>
        <v>0</v>
      </c>
      <c r="AQ114" s="69"/>
      <c r="AR114" s="99"/>
      <c r="AS114" s="99"/>
      <c r="AT114" s="99"/>
      <c r="AU114" s="99"/>
    </row>
    <row r="115" spans="1:47">
      <c r="A115" s="11" t="s">
        <v>71</v>
      </c>
      <c r="B115" s="11">
        <v>409</v>
      </c>
      <c r="D115" s="49" t="s">
        <v>15</v>
      </c>
      <c r="E115" s="47">
        <v>7</v>
      </c>
      <c r="F115" s="47">
        <v>7</v>
      </c>
      <c r="G115" s="47">
        <v>8</v>
      </c>
      <c r="H115" s="47">
        <v>4</v>
      </c>
      <c r="I115" s="47">
        <v>7</v>
      </c>
      <c r="J115" s="47">
        <v>7</v>
      </c>
      <c r="K115" s="47" t="s">
        <v>41</v>
      </c>
      <c r="L115" s="48" t="s">
        <v>15</v>
      </c>
      <c r="M115" s="48"/>
      <c r="N115" s="47"/>
      <c r="O115" s="11" t="s">
        <v>25</v>
      </c>
      <c r="S115" s="59"/>
      <c r="T115" s="59"/>
      <c r="W115" s="45">
        <v>1</v>
      </c>
      <c r="X115" s="45">
        <v>2</v>
      </c>
      <c r="Y115" s="45">
        <v>2</v>
      </c>
      <c r="Z115" s="45"/>
      <c r="AA115" s="184" t="s">
        <v>27</v>
      </c>
      <c r="AB115" s="11" t="s">
        <v>332</v>
      </c>
      <c r="AC115" s="60">
        <f t="shared" si="7"/>
        <v>1</v>
      </c>
      <c r="AD115" s="60">
        <f t="shared" si="8"/>
        <v>2</v>
      </c>
      <c r="AE115" s="61">
        <f t="shared" si="9"/>
        <v>3</v>
      </c>
      <c r="AF115" s="61">
        <f>INDEX($BA$26:BF$44,MATCH(AE115,$AZ$26:$AZ$44,-1),MATCH(D115,$BA$25:$BF$25))</f>
        <v>0.5</v>
      </c>
      <c r="AG115" s="61">
        <v>1.6</v>
      </c>
      <c r="AH115" s="61">
        <v>1</v>
      </c>
      <c r="AI115" s="61">
        <v>1.2</v>
      </c>
      <c r="AJ115" s="61">
        <v>1</v>
      </c>
      <c r="AK115" s="61">
        <v>1</v>
      </c>
      <c r="AL115" s="61">
        <v>0.8</v>
      </c>
      <c r="AM115" s="61">
        <f t="shared" si="10"/>
        <v>9000.9599999999991</v>
      </c>
      <c r="AN115" s="62">
        <f t="shared" si="11"/>
        <v>90009599.999999985</v>
      </c>
      <c r="AO115" s="62">
        <f t="shared" si="12"/>
        <v>0</v>
      </c>
      <c r="AP115" s="62">
        <f t="shared" si="13"/>
        <v>0</v>
      </c>
      <c r="AQ115" s="69"/>
      <c r="AR115" s="100"/>
      <c r="AS115" s="100"/>
      <c r="AT115" s="100"/>
      <c r="AU115" s="100"/>
    </row>
    <row r="116" spans="1:47">
      <c r="A116" s="11" t="s">
        <v>222</v>
      </c>
      <c r="B116" s="11">
        <v>1112</v>
      </c>
      <c r="D116" s="49" t="s">
        <v>14</v>
      </c>
      <c r="E116" s="47">
        <v>5</v>
      </c>
      <c r="F116" s="47">
        <v>7</v>
      </c>
      <c r="G116" s="47">
        <v>7</v>
      </c>
      <c r="H116" s="47">
        <v>3</v>
      </c>
      <c r="I116" s="47">
        <v>8</v>
      </c>
      <c r="J116" s="47">
        <v>9</v>
      </c>
      <c r="K116" s="47" t="s">
        <v>41</v>
      </c>
      <c r="L116" s="48">
        <v>7</v>
      </c>
      <c r="M116" s="48"/>
      <c r="N116" s="47" t="s">
        <v>23</v>
      </c>
      <c r="O116" s="11" t="s">
        <v>33</v>
      </c>
      <c r="P116" s="11" t="s">
        <v>25</v>
      </c>
      <c r="W116" s="45">
        <v>9</v>
      </c>
      <c r="X116" s="45">
        <v>2</v>
      </c>
      <c r="Y116" s="45">
        <v>3</v>
      </c>
      <c r="Z116" s="45"/>
      <c r="AA116" s="184" t="s">
        <v>52</v>
      </c>
      <c r="AB116" s="11" t="s">
        <v>341</v>
      </c>
      <c r="AC116" s="60">
        <f t="shared" si="7"/>
        <v>0.5</v>
      </c>
      <c r="AD116" s="60">
        <f t="shared" si="8"/>
        <v>1.5</v>
      </c>
      <c r="AE116" s="61">
        <f t="shared" si="9"/>
        <v>2</v>
      </c>
      <c r="AF116" s="61">
        <f>INDEX($BA$26:BF$44,MATCH(AE116,$AZ$26:$AZ$44,-1),MATCH(D116,$BA$25:$BF$25))</f>
        <v>0.5</v>
      </c>
      <c r="AG116" s="61">
        <v>1</v>
      </c>
      <c r="AH116" s="61">
        <v>1</v>
      </c>
      <c r="AI116" s="61">
        <v>1</v>
      </c>
      <c r="AJ116" s="61">
        <v>1</v>
      </c>
      <c r="AK116" s="61">
        <v>1</v>
      </c>
      <c r="AL116" s="61">
        <v>0.8</v>
      </c>
      <c r="AM116" s="61">
        <f t="shared" si="10"/>
        <v>1144</v>
      </c>
      <c r="AN116" s="62">
        <f t="shared" si="11"/>
        <v>10296000</v>
      </c>
      <c r="AO116" s="62">
        <f t="shared" si="12"/>
        <v>0</v>
      </c>
      <c r="AP116" s="62">
        <f t="shared" si="13"/>
        <v>0</v>
      </c>
      <c r="AQ116" s="62"/>
      <c r="AR116" s="99"/>
      <c r="AS116" s="99"/>
      <c r="AT116" s="99"/>
      <c r="AU116" s="99"/>
    </row>
    <row r="117" spans="1:47">
      <c r="A117" s="11" t="s">
        <v>164</v>
      </c>
      <c r="B117" s="11">
        <v>2809</v>
      </c>
      <c r="D117" s="49" t="s">
        <v>16</v>
      </c>
      <c r="E117" s="47">
        <v>4</v>
      </c>
      <c r="F117" s="47">
        <v>4</v>
      </c>
      <c r="G117" s="47">
        <v>2</v>
      </c>
      <c r="H117" s="47">
        <v>3</v>
      </c>
      <c r="I117" s="47">
        <v>3</v>
      </c>
      <c r="J117" s="47" t="s">
        <v>18</v>
      </c>
      <c r="K117" s="47" t="s">
        <v>41</v>
      </c>
      <c r="L117" s="48" t="s">
        <v>15</v>
      </c>
      <c r="M117" s="48"/>
      <c r="N117" s="47"/>
      <c r="O117" s="11" t="s">
        <v>33</v>
      </c>
      <c r="P117" s="11" t="s">
        <v>25</v>
      </c>
      <c r="Q117" s="11" t="s">
        <v>6</v>
      </c>
      <c r="S117" s="59"/>
      <c r="T117" s="59"/>
      <c r="W117" s="45">
        <v>9</v>
      </c>
      <c r="X117" s="45">
        <v>0</v>
      </c>
      <c r="Y117" s="45">
        <v>2</v>
      </c>
      <c r="Z117" s="45"/>
      <c r="AA117" s="184" t="s">
        <v>27</v>
      </c>
      <c r="AB117" s="11" t="s">
        <v>335</v>
      </c>
      <c r="AC117" s="60">
        <f t="shared" si="7"/>
        <v>1</v>
      </c>
      <c r="AD117" s="60">
        <f t="shared" si="8"/>
        <v>1.5</v>
      </c>
      <c r="AE117" s="61">
        <f t="shared" si="9"/>
        <v>2.5</v>
      </c>
      <c r="AF117" s="61">
        <f>INDEX($BA$26:BF$44,MATCH(AE117,$AZ$26:$AZ$44,-1),MATCH(D117,$BA$25:$BF$25))</f>
        <v>0</v>
      </c>
      <c r="AG117" s="61">
        <v>1</v>
      </c>
      <c r="AH117" s="61">
        <v>1</v>
      </c>
      <c r="AI117" s="61">
        <v>1</v>
      </c>
      <c r="AJ117" s="61">
        <v>1</v>
      </c>
      <c r="AK117" s="61">
        <v>0.8</v>
      </c>
      <c r="AL117" s="61">
        <v>0.8</v>
      </c>
      <c r="AM117" s="61">
        <f t="shared" si="10"/>
        <v>3750.4</v>
      </c>
      <c r="AN117" s="62">
        <f t="shared" si="11"/>
        <v>33753600</v>
      </c>
      <c r="AO117" s="62">
        <f t="shared" si="12"/>
        <v>0</v>
      </c>
      <c r="AP117" s="62">
        <f t="shared" si="13"/>
        <v>0</v>
      </c>
      <c r="AQ117" s="69"/>
      <c r="AR117" s="99"/>
      <c r="AS117" s="99"/>
      <c r="AT117" s="99"/>
      <c r="AU117" s="99"/>
    </row>
    <row r="118" spans="1:47">
      <c r="A118" s="11" t="s">
        <v>251</v>
      </c>
      <c r="B118" s="11">
        <v>1717</v>
      </c>
      <c r="D118" s="49" t="s">
        <v>16</v>
      </c>
      <c r="E118" s="47">
        <v>6</v>
      </c>
      <c r="F118" s="47">
        <v>4</v>
      </c>
      <c r="G118" s="47">
        <v>8</v>
      </c>
      <c r="H118" s="47">
        <v>3</v>
      </c>
      <c r="I118" s="47">
        <v>1</v>
      </c>
      <c r="J118" s="47">
        <v>2</v>
      </c>
      <c r="K118" s="47" t="s">
        <v>41</v>
      </c>
      <c r="L118" s="48">
        <v>2</v>
      </c>
      <c r="M118" s="48"/>
      <c r="N118" s="47"/>
      <c r="O118" s="11" t="s">
        <v>33</v>
      </c>
      <c r="P118" s="11" t="s">
        <v>25</v>
      </c>
      <c r="W118" s="45">
        <v>6</v>
      </c>
      <c r="X118" s="45">
        <v>0</v>
      </c>
      <c r="Y118" s="45">
        <v>4</v>
      </c>
      <c r="Z118" s="45"/>
      <c r="AA118" s="184" t="s">
        <v>55</v>
      </c>
      <c r="AB118" s="11" t="s">
        <v>342</v>
      </c>
      <c r="AC118" s="60">
        <f t="shared" si="7"/>
        <v>-0.5</v>
      </c>
      <c r="AD118" s="60">
        <f t="shared" si="8"/>
        <v>1.5</v>
      </c>
      <c r="AE118" s="61">
        <f t="shared" si="9"/>
        <v>1</v>
      </c>
      <c r="AF118" s="61">
        <f>INDEX($BA$26:BF$44,MATCH(AE118,$AZ$26:$AZ$44,-1),MATCH(D118,$BA$25:$BF$25))</f>
        <v>0.5</v>
      </c>
      <c r="AG118" s="61">
        <v>1</v>
      </c>
      <c r="AH118" s="61">
        <v>1</v>
      </c>
      <c r="AI118" s="61">
        <v>1</v>
      </c>
      <c r="AJ118" s="61">
        <v>1</v>
      </c>
      <c r="AK118" s="61">
        <v>0.8</v>
      </c>
      <c r="AL118" s="61">
        <v>0.8</v>
      </c>
      <c r="AM118" s="61">
        <f t="shared" si="10"/>
        <v>86.4</v>
      </c>
      <c r="AN118" s="62">
        <f t="shared" si="11"/>
        <v>518400.00000000006</v>
      </c>
      <c r="AO118" s="62">
        <f t="shared" si="12"/>
        <v>0</v>
      </c>
      <c r="AP118" s="62">
        <f t="shared" si="13"/>
        <v>0</v>
      </c>
      <c r="AQ118" s="62"/>
      <c r="AR118" s="99"/>
      <c r="AS118" s="99"/>
      <c r="AT118" s="99"/>
      <c r="AU118" s="99"/>
    </row>
    <row r="119" spans="1:47">
      <c r="A119" s="11" t="s">
        <v>241</v>
      </c>
      <c r="B119" s="11">
        <v>1533</v>
      </c>
      <c r="D119" s="49" t="s">
        <v>18</v>
      </c>
      <c r="E119" s="47">
        <v>5</v>
      </c>
      <c r="F119" s="47">
        <v>4</v>
      </c>
      <c r="G119" s="47">
        <v>1</v>
      </c>
      <c r="H119" s="47">
        <v>3</v>
      </c>
      <c r="I119" s="47">
        <v>3</v>
      </c>
      <c r="J119" s="47">
        <v>1</v>
      </c>
      <c r="K119" s="47" t="s">
        <v>41</v>
      </c>
      <c r="L119" s="48" t="s">
        <v>15</v>
      </c>
      <c r="M119" s="48"/>
      <c r="N119" s="47"/>
      <c r="O119" s="11" t="s">
        <v>33</v>
      </c>
      <c r="P119" s="11" t="s">
        <v>25</v>
      </c>
      <c r="Q119" s="11" t="s">
        <v>6</v>
      </c>
      <c r="S119" s="59"/>
      <c r="T119" s="59"/>
      <c r="W119" s="45">
        <v>6</v>
      </c>
      <c r="X119" s="45">
        <v>1</v>
      </c>
      <c r="Y119" s="45">
        <v>5</v>
      </c>
      <c r="Z119" s="45"/>
      <c r="AA119" s="184" t="s">
        <v>207</v>
      </c>
      <c r="AB119" s="11" t="s">
        <v>349</v>
      </c>
      <c r="AC119" s="60">
        <f t="shared" si="7"/>
        <v>1</v>
      </c>
      <c r="AD119" s="60">
        <f t="shared" si="8"/>
        <v>1.5</v>
      </c>
      <c r="AE119" s="61">
        <f t="shared" si="9"/>
        <v>2.5</v>
      </c>
      <c r="AF119" s="61">
        <f>INDEX($BA$26:BF$44,MATCH(AE119,$AZ$26:$AZ$44,-1),MATCH(D119,$BA$25:$BF$25))</f>
        <v>0.5</v>
      </c>
      <c r="AG119" s="61">
        <v>1</v>
      </c>
      <c r="AH119" s="61">
        <v>1</v>
      </c>
      <c r="AI119" s="61">
        <v>1</v>
      </c>
      <c r="AJ119" s="61">
        <v>1</v>
      </c>
      <c r="AK119" s="61">
        <v>1</v>
      </c>
      <c r="AL119" s="61">
        <v>0.8</v>
      </c>
      <c r="AM119" s="61">
        <f t="shared" si="10"/>
        <v>4688</v>
      </c>
      <c r="AN119" s="62">
        <f t="shared" si="11"/>
        <v>28128000</v>
      </c>
      <c r="AO119" s="62">
        <f t="shared" si="12"/>
        <v>0</v>
      </c>
      <c r="AP119" s="62">
        <f t="shared" si="13"/>
        <v>0</v>
      </c>
      <c r="AQ119" s="62"/>
      <c r="AR119" s="99"/>
      <c r="AS119" s="99"/>
      <c r="AT119" s="99"/>
      <c r="AU119" s="99"/>
    </row>
    <row r="120" spans="1:47">
      <c r="A120" s="11" t="s">
        <v>242</v>
      </c>
      <c r="B120" s="11">
        <v>1535</v>
      </c>
      <c r="D120" s="49" t="s">
        <v>16</v>
      </c>
      <c r="E120" s="47">
        <v>2</v>
      </c>
      <c r="F120" s="47">
        <v>2</v>
      </c>
      <c r="G120" s="47">
        <v>4</v>
      </c>
      <c r="H120" s="47">
        <v>3</v>
      </c>
      <c r="I120" s="47">
        <v>3</v>
      </c>
      <c r="J120" s="47">
        <v>2</v>
      </c>
      <c r="K120" s="47" t="s">
        <v>41</v>
      </c>
      <c r="L120" s="48">
        <v>5</v>
      </c>
      <c r="M120" s="48"/>
      <c r="N120" s="47"/>
      <c r="O120" s="11" t="s">
        <v>33</v>
      </c>
      <c r="P120" s="11" t="s">
        <v>25</v>
      </c>
      <c r="W120" s="45">
        <v>6</v>
      </c>
      <c r="X120" s="45">
        <v>0</v>
      </c>
      <c r="Y120" s="45">
        <v>0</v>
      </c>
      <c r="Z120" s="45"/>
      <c r="AA120" s="184" t="s">
        <v>207</v>
      </c>
      <c r="AB120" s="11" t="s">
        <v>349</v>
      </c>
      <c r="AC120" s="60">
        <f t="shared" si="7"/>
        <v>0</v>
      </c>
      <c r="AD120" s="60">
        <f t="shared" si="8"/>
        <v>1.5</v>
      </c>
      <c r="AE120" s="61">
        <f t="shared" si="9"/>
        <v>1.5</v>
      </c>
      <c r="AF120" s="61">
        <f>INDEX($BA$26:BF$44,MATCH(AE120,$AZ$26:$AZ$44,-1),MATCH(D120,$BA$25:$BF$25))</f>
        <v>0.5</v>
      </c>
      <c r="AG120" s="61">
        <v>1</v>
      </c>
      <c r="AH120" s="61">
        <v>1</v>
      </c>
      <c r="AI120" s="61">
        <v>1</v>
      </c>
      <c r="AJ120" s="61">
        <v>1</v>
      </c>
      <c r="AK120" s="61">
        <v>1</v>
      </c>
      <c r="AL120" s="61">
        <v>0.8</v>
      </c>
      <c r="AM120" s="61">
        <f t="shared" si="10"/>
        <v>448</v>
      </c>
      <c r="AN120" s="62">
        <f t="shared" si="11"/>
        <v>2688000</v>
      </c>
      <c r="AO120" s="62">
        <f t="shared" si="12"/>
        <v>1</v>
      </c>
      <c r="AP120" s="62">
        <f t="shared" si="13"/>
        <v>6</v>
      </c>
      <c r="AQ120" s="62"/>
      <c r="AR120" s="100"/>
      <c r="AS120" s="100"/>
      <c r="AT120" s="100"/>
      <c r="AU120" s="100"/>
    </row>
    <row r="121" spans="1:47">
      <c r="A121" s="58" t="s">
        <v>66</v>
      </c>
      <c r="B121" s="58">
        <v>304</v>
      </c>
      <c r="C121" s="58"/>
      <c r="D121" s="63" t="s">
        <v>17</v>
      </c>
      <c r="E121" s="64">
        <v>5</v>
      </c>
      <c r="F121" s="64">
        <v>6</v>
      </c>
      <c r="G121" s="64">
        <v>5</v>
      </c>
      <c r="H121" s="64">
        <v>3</v>
      </c>
      <c r="I121" s="64">
        <v>4</v>
      </c>
      <c r="J121" s="64">
        <v>4</v>
      </c>
      <c r="K121" s="64" t="s">
        <v>41</v>
      </c>
      <c r="L121" s="65">
        <v>5</v>
      </c>
      <c r="M121" s="65"/>
      <c r="N121" s="64"/>
      <c r="O121" s="58" t="s">
        <v>33</v>
      </c>
      <c r="P121" s="58" t="s">
        <v>25</v>
      </c>
      <c r="Q121" s="58"/>
      <c r="R121" s="58"/>
      <c r="S121" s="58"/>
      <c r="T121" s="58"/>
      <c r="U121" s="58"/>
      <c r="V121" s="58"/>
      <c r="W121" s="67">
        <v>5</v>
      </c>
      <c r="X121" s="67">
        <v>0</v>
      </c>
      <c r="Y121" s="67">
        <v>3</v>
      </c>
      <c r="Z121" s="67"/>
      <c r="AA121" s="185" t="s">
        <v>27</v>
      </c>
      <c r="AB121" s="58" t="s">
        <v>332</v>
      </c>
      <c r="AC121" s="60">
        <f t="shared" si="7"/>
        <v>0</v>
      </c>
      <c r="AD121" s="60">
        <f t="shared" si="8"/>
        <v>1.5</v>
      </c>
      <c r="AE121" s="61">
        <f t="shared" si="9"/>
        <v>1.5</v>
      </c>
      <c r="AF121" s="61">
        <f>INDEX($BA$26:BF$44,MATCH(AE121,$AZ$26:$AZ$44,-1),MATCH(D121,$BA$25:$BF$25))</f>
        <v>0</v>
      </c>
      <c r="AG121" s="61">
        <v>1</v>
      </c>
      <c r="AH121" s="61">
        <v>1</v>
      </c>
      <c r="AI121" s="61">
        <v>1</v>
      </c>
      <c r="AJ121" s="61">
        <v>1</v>
      </c>
      <c r="AK121" s="61">
        <v>0.8</v>
      </c>
      <c r="AL121" s="61">
        <v>1</v>
      </c>
      <c r="AM121" s="68">
        <f t="shared" si="10"/>
        <v>448</v>
      </c>
      <c r="AN121" s="69">
        <f t="shared" si="11"/>
        <v>2240000</v>
      </c>
      <c r="AO121" s="69">
        <f t="shared" si="12"/>
        <v>1</v>
      </c>
      <c r="AP121" s="69">
        <f t="shared" si="13"/>
        <v>5</v>
      </c>
      <c r="AQ121" s="62"/>
      <c r="AR121" s="100"/>
      <c r="AS121" s="100"/>
      <c r="AT121" s="100"/>
      <c r="AU121" s="100"/>
    </row>
    <row r="122" spans="1:47">
      <c r="A122" s="11" t="s">
        <v>247</v>
      </c>
      <c r="B122" s="11">
        <v>1634</v>
      </c>
      <c r="D122" s="49" t="s">
        <v>16</v>
      </c>
      <c r="E122" s="47">
        <v>4</v>
      </c>
      <c r="F122" s="47">
        <v>2</v>
      </c>
      <c r="G122" s="47">
        <v>7</v>
      </c>
      <c r="H122" s="47">
        <v>3</v>
      </c>
      <c r="I122" s="47">
        <v>6</v>
      </c>
      <c r="J122" s="47">
        <v>4</v>
      </c>
      <c r="K122" s="47" t="s">
        <v>41</v>
      </c>
      <c r="L122" s="48">
        <v>9</v>
      </c>
      <c r="M122" s="48"/>
      <c r="N122" s="47"/>
      <c r="O122" s="11" t="s">
        <v>33</v>
      </c>
      <c r="P122" s="11" t="s">
        <v>25</v>
      </c>
      <c r="W122" s="45">
        <v>5</v>
      </c>
      <c r="X122" s="45">
        <v>0</v>
      </c>
      <c r="Y122" s="45">
        <v>3</v>
      </c>
      <c r="Z122" s="45"/>
      <c r="AA122" s="184" t="s">
        <v>207</v>
      </c>
      <c r="AB122" s="11" t="s">
        <v>349</v>
      </c>
      <c r="AC122" s="60">
        <f t="shared" si="7"/>
        <v>1</v>
      </c>
      <c r="AD122" s="60">
        <f t="shared" si="8"/>
        <v>1.5</v>
      </c>
      <c r="AE122" s="61">
        <f t="shared" si="9"/>
        <v>2.5</v>
      </c>
      <c r="AF122" s="61">
        <f>INDEX($BA$26:BF$44,MATCH(AE122,$AZ$26:$AZ$44,-1),MATCH(D122,$BA$25:$BF$25))</f>
        <v>0</v>
      </c>
      <c r="AG122" s="61">
        <v>1</v>
      </c>
      <c r="AH122" s="61">
        <v>1</v>
      </c>
      <c r="AI122" s="61">
        <v>1</v>
      </c>
      <c r="AJ122" s="61">
        <v>1</v>
      </c>
      <c r="AK122" s="61">
        <v>1</v>
      </c>
      <c r="AL122" s="61">
        <v>0.8</v>
      </c>
      <c r="AM122" s="61">
        <f t="shared" si="10"/>
        <v>2928</v>
      </c>
      <c r="AN122" s="62">
        <f t="shared" si="11"/>
        <v>14640000</v>
      </c>
      <c r="AO122" s="62">
        <f t="shared" si="12"/>
        <v>0</v>
      </c>
      <c r="AP122" s="62">
        <f t="shared" si="13"/>
        <v>0</v>
      </c>
      <c r="AQ122" s="62"/>
      <c r="AR122" s="99"/>
      <c r="AS122" s="99"/>
      <c r="AT122" s="99"/>
      <c r="AU122" s="99"/>
    </row>
    <row r="123" spans="1:47">
      <c r="A123" s="11" t="s">
        <v>111</v>
      </c>
      <c r="B123" s="11">
        <v>1606</v>
      </c>
      <c r="D123" s="49" t="s">
        <v>14</v>
      </c>
      <c r="E123" s="47">
        <v>4</v>
      </c>
      <c r="F123" s="47">
        <v>3</v>
      </c>
      <c r="G123" s="47">
        <v>7</v>
      </c>
      <c r="H123" s="47">
        <v>3</v>
      </c>
      <c r="I123" s="47">
        <v>5</v>
      </c>
      <c r="J123" s="47">
        <v>6</v>
      </c>
      <c r="K123" s="47" t="s">
        <v>41</v>
      </c>
      <c r="L123" s="48">
        <v>8</v>
      </c>
      <c r="M123" s="48"/>
      <c r="N123" s="47" t="s">
        <v>23</v>
      </c>
      <c r="O123" s="11" t="s">
        <v>33</v>
      </c>
      <c r="P123" s="11" t="s">
        <v>25</v>
      </c>
      <c r="W123" s="45">
        <v>5</v>
      </c>
      <c r="X123" s="45">
        <v>1</v>
      </c>
      <c r="Y123" s="45">
        <v>3</v>
      </c>
      <c r="Z123" s="45"/>
      <c r="AA123" s="184" t="s">
        <v>52</v>
      </c>
      <c r="AB123" s="11" t="s">
        <v>333</v>
      </c>
      <c r="AC123" s="60">
        <f t="shared" si="7"/>
        <v>0.5</v>
      </c>
      <c r="AD123" s="60">
        <f t="shared" si="8"/>
        <v>1.5</v>
      </c>
      <c r="AE123" s="61">
        <f t="shared" si="9"/>
        <v>2</v>
      </c>
      <c r="AF123" s="61">
        <f>INDEX($BA$26:BF$44,MATCH(AE123,$AZ$26:$AZ$44,-1),MATCH(D123,$BA$25:$BF$25))</f>
        <v>0.5</v>
      </c>
      <c r="AG123" s="61">
        <v>1</v>
      </c>
      <c r="AH123" s="61">
        <v>1</v>
      </c>
      <c r="AI123" s="61">
        <v>1</v>
      </c>
      <c r="AJ123" s="61">
        <v>0.8</v>
      </c>
      <c r="AK123" s="61">
        <v>1</v>
      </c>
      <c r="AL123" s="61">
        <v>0.8</v>
      </c>
      <c r="AM123" s="61">
        <f t="shared" si="10"/>
        <v>1465.6000000000001</v>
      </c>
      <c r="AN123" s="62">
        <f t="shared" si="11"/>
        <v>7328000.0000000009</v>
      </c>
      <c r="AO123" s="62">
        <f t="shared" si="12"/>
        <v>0</v>
      </c>
      <c r="AP123" s="62">
        <f t="shared" si="13"/>
        <v>0</v>
      </c>
      <c r="AQ123" s="62"/>
      <c r="AR123" s="99"/>
      <c r="AS123" s="99"/>
      <c r="AT123" s="99"/>
      <c r="AU123" s="99"/>
    </row>
    <row r="124" spans="1:47">
      <c r="A124" s="11" t="s">
        <v>141</v>
      </c>
      <c r="B124" s="11">
        <v>2406</v>
      </c>
      <c r="D124" s="49" t="s">
        <v>16</v>
      </c>
      <c r="E124" s="47">
        <v>7</v>
      </c>
      <c r="F124" s="47">
        <v>7</v>
      </c>
      <c r="G124" s="47">
        <v>4</v>
      </c>
      <c r="H124" s="47">
        <v>3</v>
      </c>
      <c r="I124" s="47">
        <v>1</v>
      </c>
      <c r="J124" s="47">
        <v>2</v>
      </c>
      <c r="K124" s="47" t="s">
        <v>41</v>
      </c>
      <c r="L124" s="48" t="s">
        <v>15</v>
      </c>
      <c r="M124" s="48"/>
      <c r="N124" s="47"/>
      <c r="O124" s="11" t="s">
        <v>33</v>
      </c>
      <c r="P124" s="11" t="s">
        <v>25</v>
      </c>
      <c r="S124" s="59"/>
      <c r="T124" s="59"/>
      <c r="W124" s="45">
        <v>5</v>
      </c>
      <c r="X124" s="45">
        <v>0</v>
      </c>
      <c r="Y124" s="45">
        <v>4</v>
      </c>
      <c r="Z124" s="45"/>
      <c r="AA124" s="184" t="s">
        <v>592</v>
      </c>
      <c r="AB124" s="11" t="s">
        <v>334</v>
      </c>
      <c r="AC124" s="60">
        <f t="shared" si="7"/>
        <v>1</v>
      </c>
      <c r="AD124" s="60">
        <f t="shared" si="8"/>
        <v>1.5</v>
      </c>
      <c r="AE124" s="61">
        <f t="shared" si="9"/>
        <v>2.5</v>
      </c>
      <c r="AF124" s="61">
        <f>INDEX($BA$26:BF$44,MATCH(AE124,$AZ$26:$AZ$44,-1),MATCH(D124,$BA$25:$BF$25))</f>
        <v>0</v>
      </c>
      <c r="AG124" s="61">
        <v>1</v>
      </c>
      <c r="AH124" s="61">
        <v>1</v>
      </c>
      <c r="AI124" s="61">
        <v>1</v>
      </c>
      <c r="AJ124" s="61">
        <v>1</v>
      </c>
      <c r="AK124" s="61">
        <v>1</v>
      </c>
      <c r="AL124" s="61">
        <v>0.8</v>
      </c>
      <c r="AM124" s="61">
        <f t="shared" si="10"/>
        <v>4688</v>
      </c>
      <c r="AN124" s="62">
        <f t="shared" si="11"/>
        <v>23440000</v>
      </c>
      <c r="AO124" s="62">
        <f t="shared" si="12"/>
        <v>0</v>
      </c>
      <c r="AP124" s="62">
        <f t="shared" si="13"/>
        <v>0</v>
      </c>
      <c r="AQ124" s="85"/>
      <c r="AR124" s="99"/>
      <c r="AS124" s="99"/>
      <c r="AT124" s="99"/>
      <c r="AU124" s="99"/>
    </row>
    <row r="125" spans="1:47">
      <c r="A125" s="11" t="s">
        <v>263</v>
      </c>
      <c r="B125" s="11">
        <v>1936</v>
      </c>
      <c r="D125" s="49" t="s">
        <v>14</v>
      </c>
      <c r="E125" s="47">
        <v>8</v>
      </c>
      <c r="F125" s="47" t="s">
        <v>15</v>
      </c>
      <c r="G125" s="47">
        <v>3</v>
      </c>
      <c r="H125" s="47">
        <v>3</v>
      </c>
      <c r="I125" s="47">
        <v>3</v>
      </c>
      <c r="J125" s="47">
        <v>2</v>
      </c>
      <c r="K125" s="47" t="s">
        <v>41</v>
      </c>
      <c r="L125" s="48" t="s">
        <v>15</v>
      </c>
      <c r="M125" s="48"/>
      <c r="N125" s="47"/>
      <c r="O125" s="11" t="s">
        <v>21</v>
      </c>
      <c r="P125" s="11" t="s">
        <v>33</v>
      </c>
      <c r="Q125" s="11" t="s">
        <v>25</v>
      </c>
      <c r="W125" s="45">
        <v>4</v>
      </c>
      <c r="X125" s="45">
        <v>0</v>
      </c>
      <c r="Y125" s="45">
        <v>4</v>
      </c>
      <c r="Z125" s="45"/>
      <c r="AA125" s="184" t="s">
        <v>243</v>
      </c>
      <c r="AB125" s="11" t="s">
        <v>350</v>
      </c>
      <c r="AC125" s="60">
        <f t="shared" si="7"/>
        <v>1</v>
      </c>
      <c r="AD125" s="60">
        <f t="shared" si="8"/>
        <v>1.5</v>
      </c>
      <c r="AE125" s="61">
        <f t="shared" si="9"/>
        <v>2.5</v>
      </c>
      <c r="AF125" s="61">
        <f>INDEX($BA$26:BF$44,MATCH(AE125,$AZ$26:$AZ$44,-1),MATCH(D125,$BA$25:$BF$25))</f>
        <v>0.5</v>
      </c>
      <c r="AG125" s="61">
        <v>1</v>
      </c>
      <c r="AH125" s="61">
        <v>1</v>
      </c>
      <c r="AI125" s="61">
        <v>1</v>
      </c>
      <c r="AJ125" s="61">
        <v>0.8</v>
      </c>
      <c r="AK125" s="61">
        <v>1</v>
      </c>
      <c r="AL125" s="61">
        <v>0.8</v>
      </c>
      <c r="AM125" s="61">
        <f t="shared" si="10"/>
        <v>3750.4</v>
      </c>
      <c r="AN125" s="62">
        <f t="shared" si="11"/>
        <v>15001600</v>
      </c>
      <c r="AO125" s="62">
        <f t="shared" si="12"/>
        <v>0</v>
      </c>
      <c r="AP125" s="62">
        <f t="shared" si="13"/>
        <v>0</v>
      </c>
      <c r="AR125" s="99"/>
      <c r="AS125" s="99"/>
      <c r="AT125" s="99"/>
      <c r="AU125" s="99"/>
    </row>
    <row r="126" spans="1:47">
      <c r="A126" s="11" t="s">
        <v>132</v>
      </c>
      <c r="B126" s="11">
        <v>2202</v>
      </c>
      <c r="D126" s="49" t="s">
        <v>14</v>
      </c>
      <c r="E126" s="47">
        <v>2</v>
      </c>
      <c r="F126" s="47">
        <v>3</v>
      </c>
      <c r="G126" s="47">
        <v>5</v>
      </c>
      <c r="H126" s="47">
        <v>3</v>
      </c>
      <c r="I126" s="47">
        <v>5</v>
      </c>
      <c r="J126" s="47">
        <v>8</v>
      </c>
      <c r="K126" s="47" t="s">
        <v>41</v>
      </c>
      <c r="L126" s="48">
        <v>9</v>
      </c>
      <c r="M126" s="48"/>
      <c r="N126" s="47"/>
      <c r="O126" s="11" t="s">
        <v>33</v>
      </c>
      <c r="P126" s="11" t="s">
        <v>25</v>
      </c>
      <c r="W126" s="45">
        <v>4</v>
      </c>
      <c r="X126" s="45">
        <v>0</v>
      </c>
      <c r="Y126" s="45">
        <v>3</v>
      </c>
      <c r="Z126" s="45"/>
      <c r="AA126" s="184" t="s">
        <v>27</v>
      </c>
      <c r="AB126" s="11" t="s">
        <v>334</v>
      </c>
      <c r="AC126" s="60">
        <f t="shared" si="7"/>
        <v>1</v>
      </c>
      <c r="AD126" s="60">
        <f t="shared" si="8"/>
        <v>1.5</v>
      </c>
      <c r="AE126" s="61">
        <f t="shared" si="9"/>
        <v>2.5</v>
      </c>
      <c r="AF126" s="61">
        <f>INDEX($BA$26:BF$44,MATCH(AE126,$AZ$26:$AZ$44,-1),MATCH(D126,$BA$25:$BF$25))</f>
        <v>0.5</v>
      </c>
      <c r="AG126" s="61">
        <v>1</v>
      </c>
      <c r="AH126" s="61">
        <v>1</v>
      </c>
      <c r="AI126" s="61">
        <v>1</v>
      </c>
      <c r="AJ126" s="61">
        <v>1</v>
      </c>
      <c r="AK126" s="61">
        <v>0.8</v>
      </c>
      <c r="AL126" s="61">
        <v>0.8</v>
      </c>
      <c r="AM126" s="61">
        <f t="shared" si="10"/>
        <v>2342.4</v>
      </c>
      <c r="AN126" s="62">
        <f t="shared" si="11"/>
        <v>9369600</v>
      </c>
      <c r="AO126" s="62">
        <f t="shared" si="12"/>
        <v>0</v>
      </c>
      <c r="AP126" s="62">
        <f t="shared" si="13"/>
        <v>0</v>
      </c>
      <c r="AQ126" s="62"/>
      <c r="AR126" s="99"/>
      <c r="AS126" s="99"/>
      <c r="AT126" s="99"/>
      <c r="AU126" s="99"/>
    </row>
    <row r="127" spans="1:47">
      <c r="A127" s="11" t="s">
        <v>103</v>
      </c>
      <c r="B127" s="11">
        <v>1404</v>
      </c>
      <c r="D127" s="49" t="s">
        <v>14</v>
      </c>
      <c r="E127" s="47">
        <v>2</v>
      </c>
      <c r="F127" s="47">
        <v>4</v>
      </c>
      <c r="G127" s="47">
        <v>0</v>
      </c>
      <c r="H127" s="47">
        <v>3</v>
      </c>
      <c r="I127" s="47">
        <v>3</v>
      </c>
      <c r="J127" s="47">
        <v>4</v>
      </c>
      <c r="K127" s="47" t="s">
        <v>41</v>
      </c>
      <c r="L127" s="48" t="s">
        <v>15</v>
      </c>
      <c r="M127" s="48"/>
      <c r="N127" s="47" t="s">
        <v>23</v>
      </c>
      <c r="O127" s="11" t="s">
        <v>35</v>
      </c>
      <c r="P127" s="11" t="s">
        <v>33</v>
      </c>
      <c r="Q127" s="11" t="s">
        <v>25</v>
      </c>
      <c r="R127" s="11" t="s">
        <v>6</v>
      </c>
      <c r="W127" s="45">
        <v>4</v>
      </c>
      <c r="X127" s="45">
        <v>0</v>
      </c>
      <c r="Y127" s="45">
        <v>5</v>
      </c>
      <c r="Z127" s="45"/>
      <c r="AA127" s="184" t="s">
        <v>52</v>
      </c>
      <c r="AB127" s="11" t="s">
        <v>333</v>
      </c>
      <c r="AC127" s="60">
        <f t="shared" si="7"/>
        <v>1</v>
      </c>
      <c r="AD127" s="60">
        <f t="shared" si="8"/>
        <v>1.5</v>
      </c>
      <c r="AE127" s="61">
        <f t="shared" si="9"/>
        <v>2.5</v>
      </c>
      <c r="AF127" s="61">
        <f>INDEX($BA$26:BF$44,MATCH(AE127,$AZ$26:$AZ$44,-1),MATCH(D127,$BA$25:$BF$25))</f>
        <v>0.5</v>
      </c>
      <c r="AG127" s="61">
        <v>1</v>
      </c>
      <c r="AH127" s="61">
        <v>1</v>
      </c>
      <c r="AI127" s="61">
        <v>1</v>
      </c>
      <c r="AJ127" s="61">
        <v>1</v>
      </c>
      <c r="AK127" s="61">
        <v>0.8</v>
      </c>
      <c r="AL127" s="61">
        <v>0.8</v>
      </c>
      <c r="AM127" s="61">
        <f t="shared" si="10"/>
        <v>3750.4</v>
      </c>
      <c r="AN127" s="62">
        <f t="shared" si="11"/>
        <v>15001600</v>
      </c>
      <c r="AO127" s="62">
        <f t="shared" si="12"/>
        <v>0</v>
      </c>
      <c r="AP127" s="62">
        <f t="shared" si="13"/>
        <v>0</v>
      </c>
      <c r="AQ127" s="85"/>
      <c r="AR127" s="99"/>
      <c r="AS127" s="99"/>
      <c r="AT127" s="99"/>
      <c r="AU127" s="99"/>
    </row>
    <row r="128" spans="1:47">
      <c r="A128" s="11" t="s">
        <v>226</v>
      </c>
      <c r="B128" s="11">
        <v>1218</v>
      </c>
      <c r="D128" s="49" t="s">
        <v>16</v>
      </c>
      <c r="E128" s="47">
        <v>5</v>
      </c>
      <c r="F128" s="47">
        <v>7</v>
      </c>
      <c r="G128" s="47">
        <v>3</v>
      </c>
      <c r="H128" s="47">
        <v>3</v>
      </c>
      <c r="I128" s="47">
        <v>3</v>
      </c>
      <c r="J128" s="47">
        <v>6</v>
      </c>
      <c r="K128" s="47" t="s">
        <v>41</v>
      </c>
      <c r="L128" s="48">
        <v>3</v>
      </c>
      <c r="M128" s="48"/>
      <c r="N128" s="47"/>
      <c r="O128" s="11" t="s">
        <v>33</v>
      </c>
      <c r="P128" s="11" t="s">
        <v>25</v>
      </c>
      <c r="W128" s="45">
        <v>4</v>
      </c>
      <c r="X128" s="45">
        <v>0</v>
      </c>
      <c r="Y128" s="45">
        <v>3</v>
      </c>
      <c r="Z128" s="45"/>
      <c r="AA128" s="184" t="s">
        <v>54</v>
      </c>
      <c r="AB128" s="11" t="s">
        <v>341</v>
      </c>
      <c r="AC128" s="60">
        <f t="shared" si="7"/>
        <v>0</v>
      </c>
      <c r="AD128" s="60">
        <f t="shared" si="8"/>
        <v>1.5</v>
      </c>
      <c r="AE128" s="61">
        <f t="shared" si="9"/>
        <v>1.5</v>
      </c>
      <c r="AF128" s="61">
        <f>INDEX($BA$26:BF$44,MATCH(AE128,$AZ$26:$AZ$44,-1),MATCH(D128,$BA$25:$BF$25))</f>
        <v>0.5</v>
      </c>
      <c r="AG128" s="61">
        <v>1</v>
      </c>
      <c r="AH128" s="61">
        <v>1</v>
      </c>
      <c r="AI128" s="61">
        <v>1</v>
      </c>
      <c r="AJ128" s="61">
        <v>1</v>
      </c>
      <c r="AK128" s="61">
        <v>0.8</v>
      </c>
      <c r="AL128" s="61">
        <v>0.8</v>
      </c>
      <c r="AM128" s="61">
        <f t="shared" si="10"/>
        <v>140.80000000000001</v>
      </c>
      <c r="AN128" s="62">
        <f t="shared" si="11"/>
        <v>563200</v>
      </c>
      <c r="AO128" s="62">
        <f t="shared" si="12"/>
        <v>0</v>
      </c>
      <c r="AP128" s="62">
        <f t="shared" si="13"/>
        <v>0</v>
      </c>
      <c r="AQ128" s="62"/>
      <c r="AR128" s="99"/>
      <c r="AS128" s="99"/>
      <c r="AT128" s="99"/>
      <c r="AU128" s="99"/>
    </row>
    <row r="129" spans="1:47">
      <c r="A129" s="11" t="s">
        <v>265</v>
      </c>
      <c r="B129" s="11">
        <v>1939</v>
      </c>
      <c r="D129" s="49" t="s">
        <v>18</v>
      </c>
      <c r="E129" s="47">
        <v>2</v>
      </c>
      <c r="F129" s="47">
        <v>0</v>
      </c>
      <c r="G129" s="47">
        <v>0</v>
      </c>
      <c r="H129" s="47">
        <v>3</v>
      </c>
      <c r="I129" s="47">
        <v>1</v>
      </c>
      <c r="J129" s="47">
        <v>1</v>
      </c>
      <c r="K129" s="47" t="s">
        <v>41</v>
      </c>
      <c r="L129" s="48" t="s">
        <v>15</v>
      </c>
      <c r="M129" s="48"/>
      <c r="N129" s="47"/>
      <c r="O129" s="11" t="s">
        <v>33</v>
      </c>
      <c r="P129" s="11" t="s">
        <v>25</v>
      </c>
      <c r="Q129" s="11" t="s">
        <v>34</v>
      </c>
      <c r="W129" s="45">
        <v>4</v>
      </c>
      <c r="X129" s="45">
        <v>0</v>
      </c>
      <c r="Y129" s="45">
        <v>1</v>
      </c>
      <c r="Z129" s="45"/>
      <c r="AA129" s="184" t="s">
        <v>243</v>
      </c>
      <c r="AB129" s="11" t="s">
        <v>350</v>
      </c>
      <c r="AC129" s="60">
        <f t="shared" si="7"/>
        <v>1</v>
      </c>
      <c r="AD129" s="60">
        <f t="shared" si="8"/>
        <v>1.5</v>
      </c>
      <c r="AE129" s="61">
        <f t="shared" si="9"/>
        <v>2.5</v>
      </c>
      <c r="AF129" s="61">
        <f>INDEX($BA$26:BF$44,MATCH(AE129,$AZ$26:$AZ$44,-1),MATCH(D129,$BA$25:$BF$25))</f>
        <v>0.5</v>
      </c>
      <c r="AG129" s="61">
        <v>1</v>
      </c>
      <c r="AH129" s="61">
        <v>1</v>
      </c>
      <c r="AI129" s="61">
        <v>1</v>
      </c>
      <c r="AJ129" s="61">
        <v>1</v>
      </c>
      <c r="AK129" s="61">
        <v>1</v>
      </c>
      <c r="AL129" s="61">
        <v>0.8</v>
      </c>
      <c r="AM129" s="61">
        <f t="shared" si="10"/>
        <v>4688</v>
      </c>
      <c r="AN129" s="62">
        <f t="shared" si="11"/>
        <v>18752000</v>
      </c>
      <c r="AO129" s="62">
        <f t="shared" si="12"/>
        <v>0</v>
      </c>
      <c r="AP129" s="62">
        <f t="shared" si="13"/>
        <v>0</v>
      </c>
      <c r="AQ129" s="62"/>
      <c r="AR129" s="99"/>
      <c r="AS129" s="99"/>
      <c r="AT129" s="99"/>
      <c r="AU129" s="99"/>
    </row>
    <row r="130" spans="1:47">
      <c r="A130" s="11" t="s">
        <v>117</v>
      </c>
      <c r="B130" s="11">
        <v>1802</v>
      </c>
      <c r="D130" s="49" t="s">
        <v>14</v>
      </c>
      <c r="E130" s="47">
        <v>4</v>
      </c>
      <c r="F130" s="47">
        <v>2</v>
      </c>
      <c r="G130" s="47">
        <v>3</v>
      </c>
      <c r="H130" s="47">
        <v>3</v>
      </c>
      <c r="I130" s="47">
        <v>3</v>
      </c>
      <c r="J130" s="47">
        <v>4</v>
      </c>
      <c r="K130" s="47" t="s">
        <v>41</v>
      </c>
      <c r="L130" s="48">
        <v>6</v>
      </c>
      <c r="M130" s="48"/>
      <c r="N130" s="47"/>
      <c r="O130" s="11" t="s">
        <v>33</v>
      </c>
      <c r="P130" s="11" t="s">
        <v>25</v>
      </c>
      <c r="Q130" s="11" t="s">
        <v>6</v>
      </c>
      <c r="W130" s="45">
        <v>3</v>
      </c>
      <c r="X130" s="45">
        <v>1</v>
      </c>
      <c r="Y130" s="45">
        <v>4</v>
      </c>
      <c r="Z130" s="45"/>
      <c r="AA130" s="184" t="s">
        <v>589</v>
      </c>
      <c r="AB130" s="11" t="s">
        <v>334</v>
      </c>
      <c r="AC130" s="60">
        <f t="shared" si="7"/>
        <v>0.5</v>
      </c>
      <c r="AD130" s="60">
        <f t="shared" si="8"/>
        <v>1.5</v>
      </c>
      <c r="AE130" s="61">
        <f t="shared" si="9"/>
        <v>2</v>
      </c>
      <c r="AF130" s="61">
        <f>INDEX($BA$26:BF$44,MATCH(AE130,$AZ$26:$AZ$44,-1),MATCH(D130,$BA$25:$BF$25))</f>
        <v>0.5</v>
      </c>
      <c r="AG130" s="61">
        <v>1</v>
      </c>
      <c r="AH130" s="61">
        <v>1</v>
      </c>
      <c r="AI130" s="61">
        <v>1</v>
      </c>
      <c r="AJ130" s="61">
        <v>1</v>
      </c>
      <c r="AK130" s="61">
        <v>1</v>
      </c>
      <c r="AL130" s="61">
        <v>0.8</v>
      </c>
      <c r="AM130" s="61">
        <f t="shared" si="10"/>
        <v>716</v>
      </c>
      <c r="AN130" s="62">
        <f t="shared" si="11"/>
        <v>2148000</v>
      </c>
      <c r="AO130" s="62">
        <f t="shared" si="12"/>
        <v>1</v>
      </c>
      <c r="AP130" s="62">
        <f t="shared" si="13"/>
        <v>3</v>
      </c>
      <c r="AQ130" s="62"/>
      <c r="AR130" s="99"/>
      <c r="AS130" s="99"/>
      <c r="AT130" s="99"/>
      <c r="AU130" s="99"/>
    </row>
    <row r="131" spans="1:47">
      <c r="A131" s="11" t="s">
        <v>114</v>
      </c>
      <c r="B131" s="11">
        <v>1706</v>
      </c>
      <c r="D131" s="49" t="s">
        <v>17</v>
      </c>
      <c r="E131" s="47">
        <v>2</v>
      </c>
      <c r="F131" s="47">
        <v>1</v>
      </c>
      <c r="G131" s="47">
        <v>0</v>
      </c>
      <c r="H131" s="47">
        <v>3</v>
      </c>
      <c r="I131" s="47">
        <v>6</v>
      </c>
      <c r="J131" s="47" t="s">
        <v>15</v>
      </c>
      <c r="K131" s="47" t="s">
        <v>41</v>
      </c>
      <c r="L131" s="48">
        <v>8</v>
      </c>
      <c r="M131" s="48"/>
      <c r="N131" s="47"/>
      <c r="O131" s="11" t="s">
        <v>33</v>
      </c>
      <c r="P131" s="11" t="s">
        <v>25</v>
      </c>
      <c r="W131" s="45">
        <v>3</v>
      </c>
      <c r="X131" s="45">
        <v>0</v>
      </c>
      <c r="Y131" s="45">
        <v>4</v>
      </c>
      <c r="Z131" s="45"/>
      <c r="AA131" s="184" t="s">
        <v>52</v>
      </c>
      <c r="AB131" s="11" t="s">
        <v>334</v>
      </c>
      <c r="AC131" s="60">
        <f t="shared" si="7"/>
        <v>0.5</v>
      </c>
      <c r="AD131" s="60">
        <f t="shared" si="8"/>
        <v>1.5</v>
      </c>
      <c r="AE131" s="61">
        <f t="shared" si="9"/>
        <v>2</v>
      </c>
      <c r="AF131" s="61">
        <f>INDEX($BA$26:BF$44,MATCH(AE131,$AZ$26:$AZ$44,-1),MATCH(D131,$BA$25:$BF$25))</f>
        <v>0</v>
      </c>
      <c r="AG131" s="61">
        <v>1</v>
      </c>
      <c r="AH131" s="61">
        <v>1</v>
      </c>
      <c r="AI131" s="61">
        <v>1</v>
      </c>
      <c r="AJ131" s="61">
        <v>1</v>
      </c>
      <c r="AK131" s="61">
        <v>1</v>
      </c>
      <c r="AL131" s="61">
        <v>0.8</v>
      </c>
      <c r="AM131" s="61">
        <f t="shared" si="10"/>
        <v>1832</v>
      </c>
      <c r="AN131" s="62">
        <f t="shared" si="11"/>
        <v>5496000</v>
      </c>
      <c r="AO131" s="62">
        <f t="shared" si="12"/>
        <v>0</v>
      </c>
      <c r="AP131" s="62">
        <f t="shared" si="13"/>
        <v>0</v>
      </c>
      <c r="AQ131" s="62"/>
      <c r="AR131" s="99"/>
      <c r="AS131" s="99"/>
      <c r="AT131" s="99"/>
      <c r="AU131" s="99"/>
    </row>
    <row r="132" spans="1:47">
      <c r="A132" s="11" t="s">
        <v>319</v>
      </c>
      <c r="B132" s="11">
        <v>3029</v>
      </c>
      <c r="D132" s="49" t="s">
        <v>17</v>
      </c>
      <c r="E132" s="47">
        <v>5</v>
      </c>
      <c r="F132" s="47">
        <v>3</v>
      </c>
      <c r="G132" s="47">
        <v>5</v>
      </c>
      <c r="H132" s="47">
        <v>3</v>
      </c>
      <c r="I132" s="47">
        <v>3</v>
      </c>
      <c r="J132" s="47">
        <v>5</v>
      </c>
      <c r="K132" s="47" t="s">
        <v>41</v>
      </c>
      <c r="L132" s="48">
        <v>8</v>
      </c>
      <c r="M132" s="48"/>
      <c r="N132" s="47"/>
      <c r="O132" s="11" t="s">
        <v>33</v>
      </c>
      <c r="P132" s="11" t="s">
        <v>25</v>
      </c>
      <c r="W132" s="45">
        <v>3</v>
      </c>
      <c r="X132" s="45">
        <v>0</v>
      </c>
      <c r="Y132" s="45">
        <v>4</v>
      </c>
      <c r="Z132" s="45"/>
      <c r="AA132" s="184" t="s">
        <v>587</v>
      </c>
      <c r="AB132" s="11" t="s">
        <v>347</v>
      </c>
      <c r="AC132" s="60">
        <f t="shared" si="7"/>
        <v>0.5</v>
      </c>
      <c r="AD132" s="60">
        <f t="shared" si="8"/>
        <v>1.5</v>
      </c>
      <c r="AE132" s="61">
        <f t="shared" si="9"/>
        <v>2</v>
      </c>
      <c r="AF132" s="61">
        <f>INDEX($BA$26:BF$44,MATCH(AE132,$AZ$26:$AZ$44,-1),MATCH(D132,$BA$25:$BF$25))</f>
        <v>0</v>
      </c>
      <c r="AG132" s="61">
        <v>1</v>
      </c>
      <c r="AH132" s="61">
        <v>1</v>
      </c>
      <c r="AI132" s="61">
        <v>1</v>
      </c>
      <c r="AJ132" s="61">
        <v>1</v>
      </c>
      <c r="AK132" s="61">
        <v>0.8</v>
      </c>
      <c r="AL132" s="61">
        <v>0.8</v>
      </c>
      <c r="AM132" s="61">
        <f t="shared" si="10"/>
        <v>1465.6000000000001</v>
      </c>
      <c r="AN132" s="62">
        <f t="shared" si="11"/>
        <v>4396800</v>
      </c>
      <c r="AO132" s="62">
        <f t="shared" si="12"/>
        <v>0</v>
      </c>
      <c r="AP132" s="62">
        <f t="shared" si="13"/>
        <v>0</v>
      </c>
      <c r="AQ132" s="62"/>
      <c r="AR132" s="99"/>
      <c r="AS132" s="99"/>
      <c r="AT132" s="99"/>
      <c r="AU132" s="99"/>
    </row>
    <row r="133" spans="1:47">
      <c r="A133" s="78" t="s">
        <v>202</v>
      </c>
      <c r="B133" s="78">
        <v>722</v>
      </c>
      <c r="C133" s="78"/>
      <c r="D133" s="79" t="s">
        <v>16</v>
      </c>
      <c r="E133" s="80">
        <v>5</v>
      </c>
      <c r="F133" s="80">
        <v>5</v>
      </c>
      <c r="G133" s="80">
        <v>3</v>
      </c>
      <c r="H133" s="80">
        <v>3</v>
      </c>
      <c r="I133" s="80">
        <v>6</v>
      </c>
      <c r="J133" s="80">
        <v>4</v>
      </c>
      <c r="K133" s="80" t="s">
        <v>41</v>
      </c>
      <c r="L133" s="81">
        <v>7</v>
      </c>
      <c r="M133" s="81"/>
      <c r="N133" s="80" t="s">
        <v>23</v>
      </c>
      <c r="O133" s="78" t="s">
        <v>33</v>
      </c>
      <c r="P133" s="78" t="s">
        <v>25</v>
      </c>
      <c r="Q133" s="78" t="s">
        <v>6</v>
      </c>
      <c r="R133" s="78"/>
      <c r="S133" s="78"/>
      <c r="T133" s="78"/>
      <c r="U133" s="78"/>
      <c r="V133" s="78"/>
      <c r="W133" s="56">
        <v>3</v>
      </c>
      <c r="X133" s="56">
        <v>3</v>
      </c>
      <c r="Y133" s="56">
        <v>5</v>
      </c>
      <c r="Z133" s="56"/>
      <c r="AA133" s="186" t="s">
        <v>54</v>
      </c>
      <c r="AB133" s="78" t="s">
        <v>344</v>
      </c>
      <c r="AC133" s="60">
        <f t="shared" si="7"/>
        <v>0.5</v>
      </c>
      <c r="AD133" s="60">
        <f t="shared" si="8"/>
        <v>1.5</v>
      </c>
      <c r="AE133" s="61">
        <f t="shared" si="9"/>
        <v>2</v>
      </c>
      <c r="AF133" s="61">
        <f>INDEX($BA$26:BF$44,MATCH(AE133,$AZ$26:$AZ$44,-1),MATCH(D133,$BA$25:$BF$25))</f>
        <v>0</v>
      </c>
      <c r="AG133" s="61">
        <v>1</v>
      </c>
      <c r="AH133" s="61">
        <v>1</v>
      </c>
      <c r="AI133" s="61">
        <v>1</v>
      </c>
      <c r="AJ133" s="61">
        <v>1</v>
      </c>
      <c r="AK133" s="61">
        <v>1</v>
      </c>
      <c r="AL133" s="61">
        <v>0.8</v>
      </c>
      <c r="AM133" s="84">
        <f t="shared" si="10"/>
        <v>1144</v>
      </c>
      <c r="AN133" s="85">
        <f t="shared" si="11"/>
        <v>3432000</v>
      </c>
      <c r="AO133" s="85">
        <f t="shared" si="12"/>
        <v>0</v>
      </c>
      <c r="AP133" s="85">
        <f t="shared" si="13"/>
        <v>0</v>
      </c>
      <c r="AQ133" s="85"/>
      <c r="AR133" s="99"/>
      <c r="AS133" s="99"/>
      <c r="AT133" s="99"/>
      <c r="AU133" s="99"/>
    </row>
    <row r="134" spans="1:47">
      <c r="A134" s="58" t="s">
        <v>49</v>
      </c>
      <c r="B134" s="58">
        <v>905</v>
      </c>
      <c r="C134" s="58"/>
      <c r="D134" s="63" t="s">
        <v>16</v>
      </c>
      <c r="E134" s="64">
        <v>8</v>
      </c>
      <c r="F134" s="64">
        <v>8</v>
      </c>
      <c r="G134" s="64">
        <v>6</v>
      </c>
      <c r="H134" s="64">
        <v>3</v>
      </c>
      <c r="I134" s="64">
        <v>3</v>
      </c>
      <c r="J134" s="64">
        <v>5</v>
      </c>
      <c r="K134" s="64" t="s">
        <v>41</v>
      </c>
      <c r="L134" s="65">
        <v>7</v>
      </c>
      <c r="M134" s="65"/>
      <c r="N134" s="64"/>
      <c r="O134" s="58" t="s">
        <v>33</v>
      </c>
      <c r="P134" s="58" t="s">
        <v>25</v>
      </c>
      <c r="Q134" s="58"/>
      <c r="R134" s="58"/>
      <c r="S134" s="58"/>
      <c r="T134" s="58"/>
      <c r="U134" s="58"/>
      <c r="V134" s="58"/>
      <c r="W134" s="67">
        <v>3</v>
      </c>
      <c r="X134" s="67">
        <v>0</v>
      </c>
      <c r="Y134" s="67">
        <v>4</v>
      </c>
      <c r="Z134" s="67"/>
      <c r="AA134" s="185" t="s">
        <v>52</v>
      </c>
      <c r="AB134" s="58" t="s">
        <v>333</v>
      </c>
      <c r="AC134" s="60">
        <f t="shared" si="7"/>
        <v>0.5</v>
      </c>
      <c r="AD134" s="60">
        <f t="shared" si="8"/>
        <v>1.5</v>
      </c>
      <c r="AE134" s="61">
        <f t="shared" si="9"/>
        <v>2</v>
      </c>
      <c r="AF134" s="61">
        <f>INDEX($BA$26:BF$44,MATCH(AE134,$AZ$26:$AZ$44,-1),MATCH(D134,$BA$25:$BF$25))</f>
        <v>0</v>
      </c>
      <c r="AG134" s="61">
        <v>1.6</v>
      </c>
      <c r="AH134" s="61">
        <v>1</v>
      </c>
      <c r="AI134" s="61">
        <v>1</v>
      </c>
      <c r="AJ134" s="61">
        <v>1</v>
      </c>
      <c r="AK134" s="61">
        <v>1</v>
      </c>
      <c r="AL134" s="61">
        <v>0.8</v>
      </c>
      <c r="AM134" s="68">
        <f t="shared" si="10"/>
        <v>1830.4</v>
      </c>
      <c r="AN134" s="69">
        <f t="shared" si="11"/>
        <v>5491200</v>
      </c>
      <c r="AO134" s="69">
        <f t="shared" si="12"/>
        <v>0</v>
      </c>
      <c r="AP134" s="69">
        <f t="shared" si="13"/>
        <v>0</v>
      </c>
      <c r="AQ134" s="69"/>
      <c r="AR134" s="99"/>
      <c r="AS134" s="99"/>
      <c r="AT134" s="99"/>
      <c r="AU134" s="99"/>
    </row>
    <row r="135" spans="1:47">
      <c r="A135" s="11" t="s">
        <v>101</v>
      </c>
      <c r="B135" s="11">
        <v>1310</v>
      </c>
      <c r="D135" s="49" t="s">
        <v>22</v>
      </c>
      <c r="E135" s="47">
        <v>5</v>
      </c>
      <c r="F135" s="47">
        <v>1</v>
      </c>
      <c r="G135" s="47">
        <v>1</v>
      </c>
      <c r="H135" s="47">
        <v>3</v>
      </c>
      <c r="I135" s="47">
        <v>3</v>
      </c>
      <c r="J135" s="47">
        <v>3</v>
      </c>
      <c r="K135" s="47" t="s">
        <v>41</v>
      </c>
      <c r="L135" s="48" t="s">
        <v>15</v>
      </c>
      <c r="M135" s="48"/>
      <c r="N135" s="47"/>
      <c r="O135" s="11" t="s">
        <v>32</v>
      </c>
      <c r="P135" s="11" t="s">
        <v>33</v>
      </c>
      <c r="Q135" s="11" t="s">
        <v>25</v>
      </c>
      <c r="W135" s="45">
        <v>3</v>
      </c>
      <c r="X135" s="45">
        <v>0</v>
      </c>
      <c r="Y135" s="45">
        <v>3</v>
      </c>
      <c r="Z135" s="45"/>
      <c r="AA135" s="184" t="s">
        <v>52</v>
      </c>
      <c r="AB135" s="11" t="s">
        <v>333</v>
      </c>
      <c r="AC135" s="60">
        <f t="shared" si="7"/>
        <v>1</v>
      </c>
      <c r="AD135" s="60">
        <f t="shared" si="8"/>
        <v>1.5</v>
      </c>
      <c r="AE135" s="61">
        <f t="shared" si="9"/>
        <v>2.5</v>
      </c>
      <c r="AF135" s="61">
        <f>INDEX($BA$26:BF$44,MATCH(AE135,$AZ$26:$AZ$44,-1),MATCH(D135,$BA$25:$BF$25))</f>
        <v>-2.5</v>
      </c>
      <c r="AG135" s="61">
        <v>1</v>
      </c>
      <c r="AH135" s="61">
        <v>1</v>
      </c>
      <c r="AI135" s="61">
        <v>1</v>
      </c>
      <c r="AJ135" s="61">
        <v>1</v>
      </c>
      <c r="AK135" s="61">
        <v>0.8</v>
      </c>
      <c r="AL135" s="61">
        <v>0.8</v>
      </c>
      <c r="AM135" s="61">
        <f t="shared" si="10"/>
        <v>3750.4</v>
      </c>
      <c r="AN135" s="62">
        <f t="shared" si="11"/>
        <v>11251200</v>
      </c>
      <c r="AO135" s="62">
        <f t="shared" si="12"/>
        <v>0</v>
      </c>
      <c r="AP135" s="62">
        <f t="shared" si="13"/>
        <v>0</v>
      </c>
      <c r="AQ135" s="62"/>
      <c r="AR135" s="99"/>
      <c r="AS135" s="99"/>
      <c r="AT135" s="99"/>
      <c r="AU135" s="99"/>
    </row>
    <row r="136" spans="1:47">
      <c r="A136" s="11" t="s">
        <v>98</v>
      </c>
      <c r="B136" s="11">
        <v>1210</v>
      </c>
      <c r="D136" s="49" t="s">
        <v>22</v>
      </c>
      <c r="E136" s="47">
        <v>2</v>
      </c>
      <c r="F136" s="47">
        <v>0</v>
      </c>
      <c r="G136" s="47">
        <v>0</v>
      </c>
      <c r="H136" s="47">
        <v>3</v>
      </c>
      <c r="I136" s="47">
        <v>4</v>
      </c>
      <c r="J136" s="47">
        <v>6</v>
      </c>
      <c r="K136" s="47" t="s">
        <v>41</v>
      </c>
      <c r="L136" s="48" t="s">
        <v>15</v>
      </c>
      <c r="M136" s="48"/>
      <c r="N136" s="47"/>
      <c r="O136" s="11" t="s">
        <v>33</v>
      </c>
      <c r="P136" s="11" t="s">
        <v>25</v>
      </c>
      <c r="Q136" s="11" t="s">
        <v>34</v>
      </c>
      <c r="W136" s="45">
        <v>3</v>
      </c>
      <c r="X136" s="45">
        <v>0</v>
      </c>
      <c r="Y136" s="45">
        <v>4</v>
      </c>
      <c r="Z136" s="45"/>
      <c r="AA136" s="184" t="s">
        <v>52</v>
      </c>
      <c r="AB136" s="11" t="s">
        <v>333</v>
      </c>
      <c r="AC136" s="60">
        <f t="shared" si="7"/>
        <v>1</v>
      </c>
      <c r="AD136" s="60">
        <f t="shared" si="8"/>
        <v>1.5</v>
      </c>
      <c r="AE136" s="61">
        <f t="shared" si="9"/>
        <v>2.5</v>
      </c>
      <c r="AF136" s="61">
        <f>INDEX($BA$26:BF$44,MATCH(AE136,$AZ$26:$AZ$44,-1),MATCH(D136,$BA$25:$BF$25))</f>
        <v>-2.5</v>
      </c>
      <c r="AG136" s="61">
        <v>1</v>
      </c>
      <c r="AH136" s="61">
        <v>1</v>
      </c>
      <c r="AI136" s="61">
        <v>1</v>
      </c>
      <c r="AJ136" s="61">
        <v>1</v>
      </c>
      <c r="AK136" s="61">
        <v>1</v>
      </c>
      <c r="AL136" s="61">
        <v>0.8</v>
      </c>
      <c r="AM136" s="61">
        <f t="shared" si="10"/>
        <v>4688</v>
      </c>
      <c r="AN136" s="62">
        <f t="shared" si="11"/>
        <v>14064000</v>
      </c>
      <c r="AO136" s="62">
        <f t="shared" si="12"/>
        <v>0</v>
      </c>
      <c r="AP136" s="62">
        <f t="shared" si="13"/>
        <v>0</v>
      </c>
      <c r="AQ136" s="62"/>
      <c r="AR136" s="99"/>
      <c r="AS136" s="99"/>
      <c r="AT136" s="99"/>
      <c r="AU136" s="99"/>
    </row>
    <row r="137" spans="1:47">
      <c r="A137" s="11" t="s">
        <v>50</v>
      </c>
      <c r="B137" s="11">
        <v>1309</v>
      </c>
      <c r="D137" s="49" t="s">
        <v>16</v>
      </c>
      <c r="E137" s="47">
        <v>6</v>
      </c>
      <c r="F137" s="47" t="s">
        <v>15</v>
      </c>
      <c r="G137" s="47">
        <v>1</v>
      </c>
      <c r="H137" s="47">
        <v>3</v>
      </c>
      <c r="I137" s="47">
        <v>1</v>
      </c>
      <c r="J137" s="47">
        <v>1</v>
      </c>
      <c r="K137" s="47" t="s">
        <v>41</v>
      </c>
      <c r="L137" s="48" t="s">
        <v>15</v>
      </c>
      <c r="M137" s="48"/>
      <c r="N137" s="47"/>
      <c r="O137" s="11" t="s">
        <v>21</v>
      </c>
      <c r="P137" s="11" t="s">
        <v>33</v>
      </c>
      <c r="Q137" s="11" t="s">
        <v>25</v>
      </c>
      <c r="W137" s="45">
        <v>3</v>
      </c>
      <c r="X137" s="45">
        <v>0</v>
      </c>
      <c r="Y137" s="45">
        <v>2</v>
      </c>
      <c r="Z137" s="45"/>
      <c r="AA137" s="184" t="s">
        <v>52</v>
      </c>
      <c r="AB137" s="11" t="s">
        <v>333</v>
      </c>
      <c r="AC137" s="60">
        <f t="shared" si="7"/>
        <v>1</v>
      </c>
      <c r="AD137" s="60">
        <f t="shared" si="8"/>
        <v>1.5</v>
      </c>
      <c r="AE137" s="61">
        <f t="shared" si="9"/>
        <v>2.5</v>
      </c>
      <c r="AF137" s="61">
        <f>INDEX($BA$26:BF$44,MATCH(AE137,$AZ$26:$AZ$44,-1),MATCH(D137,$BA$25:$BF$25))</f>
        <v>0</v>
      </c>
      <c r="AG137" s="61">
        <v>1</v>
      </c>
      <c r="AH137" s="61">
        <v>1</v>
      </c>
      <c r="AI137" s="61">
        <v>1.2</v>
      </c>
      <c r="AJ137" s="61">
        <v>1</v>
      </c>
      <c r="AK137" s="61">
        <v>1</v>
      </c>
      <c r="AL137" s="61">
        <v>1</v>
      </c>
      <c r="AM137" s="61">
        <f t="shared" si="10"/>
        <v>7032</v>
      </c>
      <c r="AN137" s="62">
        <f t="shared" si="11"/>
        <v>21096000</v>
      </c>
      <c r="AO137" s="62">
        <f t="shared" si="12"/>
        <v>0</v>
      </c>
      <c r="AP137" s="62">
        <f t="shared" si="13"/>
        <v>0</v>
      </c>
      <c r="AQ137" s="85"/>
      <c r="AR137" s="99"/>
      <c r="AS137" s="99"/>
      <c r="AT137" s="99"/>
      <c r="AU137" s="99"/>
    </row>
    <row r="138" spans="1:47">
      <c r="A138" s="57" t="s">
        <v>134</v>
      </c>
      <c r="B138" s="57">
        <v>2205</v>
      </c>
      <c r="C138" s="57"/>
      <c r="D138" s="71" t="s">
        <v>16</v>
      </c>
      <c r="E138" s="72">
        <v>5</v>
      </c>
      <c r="F138" s="72">
        <v>6</v>
      </c>
      <c r="G138" s="72">
        <v>6</v>
      </c>
      <c r="H138" s="72">
        <v>3</v>
      </c>
      <c r="I138" s="72">
        <v>3</v>
      </c>
      <c r="J138" s="72">
        <v>2</v>
      </c>
      <c r="K138" s="72" t="s">
        <v>41</v>
      </c>
      <c r="L138" s="73">
        <v>5</v>
      </c>
      <c r="M138" s="73"/>
      <c r="N138" s="72"/>
      <c r="O138" s="57" t="s">
        <v>33</v>
      </c>
      <c r="P138" s="57" t="s">
        <v>25</v>
      </c>
      <c r="Q138" s="57"/>
      <c r="R138" s="57"/>
      <c r="S138" s="57"/>
      <c r="T138" s="57"/>
      <c r="U138" s="57"/>
      <c r="V138" s="57"/>
      <c r="W138" s="75">
        <v>3</v>
      </c>
      <c r="X138" s="75">
        <v>1</v>
      </c>
      <c r="Y138" s="75">
        <v>3</v>
      </c>
      <c r="Z138" s="75"/>
      <c r="AA138" s="187" t="s">
        <v>27</v>
      </c>
      <c r="AB138" s="57" t="s">
        <v>334</v>
      </c>
      <c r="AC138" s="60">
        <f t="shared" si="7"/>
        <v>0</v>
      </c>
      <c r="AD138" s="60">
        <f t="shared" si="8"/>
        <v>1.5</v>
      </c>
      <c r="AE138" s="61">
        <f t="shared" si="9"/>
        <v>1.5</v>
      </c>
      <c r="AF138" s="61">
        <f>INDEX($BA$26:BF$44,MATCH(AE138,$AZ$26:$AZ$44,-1),MATCH(D138,$BA$25:$BF$25))</f>
        <v>0.5</v>
      </c>
      <c r="AG138" s="61">
        <v>1</v>
      </c>
      <c r="AH138" s="61">
        <v>1</v>
      </c>
      <c r="AI138" s="61">
        <v>1.2</v>
      </c>
      <c r="AJ138" s="61">
        <v>1</v>
      </c>
      <c r="AK138" s="61">
        <v>1</v>
      </c>
      <c r="AL138" s="61">
        <v>0.8</v>
      </c>
      <c r="AM138" s="76">
        <f t="shared" si="10"/>
        <v>537.6</v>
      </c>
      <c r="AN138" s="77">
        <f t="shared" si="11"/>
        <v>1612800</v>
      </c>
      <c r="AO138" s="77">
        <f t="shared" si="12"/>
        <v>1</v>
      </c>
      <c r="AP138" s="77">
        <f t="shared" si="13"/>
        <v>3</v>
      </c>
      <c r="AQ138" s="69"/>
      <c r="AR138" s="99"/>
      <c r="AS138" s="99"/>
      <c r="AT138" s="99"/>
      <c r="AU138" s="99"/>
    </row>
    <row r="139" spans="1:47">
      <c r="A139" s="58" t="s">
        <v>252</v>
      </c>
      <c r="B139" s="58">
        <v>1731</v>
      </c>
      <c r="C139" s="58"/>
      <c r="D139" s="63" t="s">
        <v>17</v>
      </c>
      <c r="E139" s="64">
        <v>9</v>
      </c>
      <c r="F139" s="64">
        <v>6</v>
      </c>
      <c r="G139" s="64">
        <v>6</v>
      </c>
      <c r="H139" s="64">
        <v>3</v>
      </c>
      <c r="I139" s="64">
        <v>0</v>
      </c>
      <c r="J139" s="64">
        <v>0</v>
      </c>
      <c r="K139" s="64" t="s">
        <v>41</v>
      </c>
      <c r="L139" s="65">
        <v>0</v>
      </c>
      <c r="M139" s="65"/>
      <c r="N139" s="64"/>
      <c r="O139" s="58" t="s">
        <v>33</v>
      </c>
      <c r="P139" s="58" t="s">
        <v>25</v>
      </c>
      <c r="Q139" s="58"/>
      <c r="R139" s="58"/>
      <c r="S139" s="58"/>
      <c r="T139" s="58"/>
      <c r="U139" s="58"/>
      <c r="V139" s="58"/>
      <c r="W139" s="67">
        <v>2</v>
      </c>
      <c r="X139" s="67">
        <v>0</v>
      </c>
      <c r="Y139" s="67">
        <v>3</v>
      </c>
      <c r="Z139" s="67"/>
      <c r="AA139" s="185" t="s">
        <v>207</v>
      </c>
      <c r="AB139" s="58" t="s">
        <v>350</v>
      </c>
      <c r="AC139" s="60">
        <f t="shared" si="7"/>
        <v>-0.5</v>
      </c>
      <c r="AD139" s="60">
        <f t="shared" si="8"/>
        <v>1.5</v>
      </c>
      <c r="AE139" s="61">
        <f t="shared" si="9"/>
        <v>1</v>
      </c>
      <c r="AF139" s="61">
        <f>INDEX($BA$26:BF$44,MATCH(AE139,$AZ$26:$AZ$44,-1),MATCH(D139,$BA$25:$BF$25))</f>
        <v>0</v>
      </c>
      <c r="AG139" s="61">
        <v>1</v>
      </c>
      <c r="AH139" s="61">
        <v>1</v>
      </c>
      <c r="AI139" s="61">
        <v>1</v>
      </c>
      <c r="AJ139" s="61">
        <v>0.8</v>
      </c>
      <c r="AK139" s="61">
        <v>1</v>
      </c>
      <c r="AL139" s="61">
        <v>0.8</v>
      </c>
      <c r="AM139" s="68">
        <f t="shared" si="10"/>
        <v>35.200000000000003</v>
      </c>
      <c r="AN139" s="69">
        <f t="shared" si="11"/>
        <v>70400</v>
      </c>
      <c r="AO139" s="69">
        <f t="shared" si="12"/>
        <v>0</v>
      </c>
      <c r="AP139" s="69">
        <f t="shared" si="13"/>
        <v>0</v>
      </c>
      <c r="AQ139" s="62"/>
      <c r="AR139" s="99"/>
      <c r="AS139" s="99"/>
      <c r="AT139" s="99"/>
      <c r="AU139" s="99"/>
    </row>
    <row r="140" spans="1:47">
      <c r="A140" s="11" t="s">
        <v>605</v>
      </c>
      <c r="B140" s="11">
        <v>904</v>
      </c>
      <c r="D140" s="49" t="s">
        <v>14</v>
      </c>
      <c r="E140" s="47">
        <v>0</v>
      </c>
      <c r="F140" s="47">
        <v>0</v>
      </c>
      <c r="G140" s="47">
        <v>0</v>
      </c>
      <c r="H140" s="47">
        <v>3</v>
      </c>
      <c r="I140" s="47">
        <v>1</v>
      </c>
      <c r="J140" s="47">
        <v>5</v>
      </c>
      <c r="K140" s="47" t="s">
        <v>41</v>
      </c>
      <c r="L140" s="48" t="s">
        <v>15</v>
      </c>
      <c r="M140" s="48"/>
      <c r="N140" s="47"/>
      <c r="O140" s="11" t="s">
        <v>21</v>
      </c>
      <c r="P140" s="11" t="s">
        <v>33</v>
      </c>
      <c r="Q140" s="11" t="s">
        <v>25</v>
      </c>
      <c r="W140" s="45">
        <v>2</v>
      </c>
      <c r="X140" s="45">
        <v>1</v>
      </c>
      <c r="Y140" s="45">
        <v>4</v>
      </c>
      <c r="Z140" s="45"/>
      <c r="AA140" s="184" t="s">
        <v>52</v>
      </c>
      <c r="AB140" s="11" t="s">
        <v>333</v>
      </c>
      <c r="AC140" s="60">
        <f t="shared" si="7"/>
        <v>1</v>
      </c>
      <c r="AD140" s="60">
        <f t="shared" si="8"/>
        <v>1.5</v>
      </c>
      <c r="AE140" s="61">
        <f t="shared" si="9"/>
        <v>2.5</v>
      </c>
      <c r="AF140" s="61">
        <f>INDEX($BA$26:BF$44,MATCH(AE140,$AZ$26:$AZ$44,-1),MATCH(D140,$BA$25:$BF$25))</f>
        <v>0.5</v>
      </c>
      <c r="AG140" s="61">
        <v>1</v>
      </c>
      <c r="AH140" s="61">
        <v>1</v>
      </c>
      <c r="AI140" s="61">
        <v>1</v>
      </c>
      <c r="AJ140" s="61">
        <v>1</v>
      </c>
      <c r="AK140" s="61">
        <v>0.8</v>
      </c>
      <c r="AL140" s="61">
        <v>0.8</v>
      </c>
      <c r="AM140" s="61">
        <f t="shared" si="10"/>
        <v>3750.4</v>
      </c>
      <c r="AN140" s="62">
        <f t="shared" si="11"/>
        <v>7500800</v>
      </c>
      <c r="AO140" s="62">
        <f t="shared" si="12"/>
        <v>0</v>
      </c>
      <c r="AP140" s="62">
        <f t="shared" si="13"/>
        <v>0</v>
      </c>
      <c r="AQ140" s="69"/>
      <c r="AR140" s="99"/>
      <c r="AS140" s="99"/>
      <c r="AT140" s="99"/>
      <c r="AU140" s="99"/>
    </row>
    <row r="141" spans="1:47">
      <c r="A141" s="11" t="s">
        <v>120</v>
      </c>
      <c r="B141" s="11">
        <v>1810</v>
      </c>
      <c r="D141" s="49" t="s">
        <v>16</v>
      </c>
      <c r="E141" s="47">
        <v>7</v>
      </c>
      <c r="F141" s="47">
        <v>2</v>
      </c>
      <c r="G141" s="47">
        <v>8</v>
      </c>
      <c r="H141" s="47">
        <v>3</v>
      </c>
      <c r="I141" s="47">
        <v>1</v>
      </c>
      <c r="J141" s="47">
        <v>1</v>
      </c>
      <c r="K141" s="47" t="s">
        <v>41</v>
      </c>
      <c r="L141" s="48">
        <v>5</v>
      </c>
      <c r="M141" s="48"/>
      <c r="N141" s="47"/>
      <c r="O141" s="11" t="s">
        <v>33</v>
      </c>
      <c r="P141" s="11" t="s">
        <v>25</v>
      </c>
      <c r="W141" s="45">
        <v>2</v>
      </c>
      <c r="X141" s="45">
        <v>2</v>
      </c>
      <c r="Y141" s="45">
        <v>2</v>
      </c>
      <c r="Z141" s="45"/>
      <c r="AA141" s="184" t="s">
        <v>588</v>
      </c>
      <c r="AB141" s="11" t="s">
        <v>334</v>
      </c>
      <c r="AC141" s="60">
        <f t="shared" si="7"/>
        <v>0</v>
      </c>
      <c r="AD141" s="60">
        <f t="shared" si="8"/>
        <v>1.5</v>
      </c>
      <c r="AE141" s="61">
        <f t="shared" si="9"/>
        <v>1.5</v>
      </c>
      <c r="AF141" s="61">
        <f>INDEX($BA$26:BF$44,MATCH(AE141,$AZ$26:$AZ$44,-1),MATCH(D141,$BA$25:$BF$25))</f>
        <v>0.5</v>
      </c>
      <c r="AG141" s="61">
        <v>1</v>
      </c>
      <c r="AH141" s="61">
        <v>1</v>
      </c>
      <c r="AI141" s="61">
        <v>1</v>
      </c>
      <c r="AJ141" s="61">
        <v>1</v>
      </c>
      <c r="AK141" s="61">
        <v>1</v>
      </c>
      <c r="AL141" s="61">
        <v>0.8</v>
      </c>
      <c r="AM141" s="61">
        <f t="shared" si="10"/>
        <v>448</v>
      </c>
      <c r="AN141" s="62">
        <f t="shared" si="11"/>
        <v>896000</v>
      </c>
      <c r="AO141" s="62">
        <f t="shared" si="12"/>
        <v>1</v>
      </c>
      <c r="AP141" s="62">
        <f t="shared" si="13"/>
        <v>2</v>
      </c>
      <c r="AQ141" s="62"/>
      <c r="AR141" s="99"/>
      <c r="AS141" s="99"/>
      <c r="AT141" s="99"/>
      <c r="AU141" s="99"/>
    </row>
    <row r="142" spans="1:47">
      <c r="A142" s="11" t="s">
        <v>248</v>
      </c>
      <c r="B142" s="11">
        <v>1637</v>
      </c>
      <c r="D142" s="49" t="s">
        <v>16</v>
      </c>
      <c r="E142" s="47">
        <v>5</v>
      </c>
      <c r="F142" s="47">
        <v>1</v>
      </c>
      <c r="G142" s="47">
        <v>0</v>
      </c>
      <c r="H142" s="47">
        <v>3</v>
      </c>
      <c r="I142" s="47">
        <v>3</v>
      </c>
      <c r="J142" s="47">
        <v>4</v>
      </c>
      <c r="K142" s="47" t="s">
        <v>41</v>
      </c>
      <c r="L142" s="48">
        <v>5</v>
      </c>
      <c r="M142" s="48"/>
      <c r="N142" s="47" t="s">
        <v>23</v>
      </c>
      <c r="O142" s="11" t="s">
        <v>33</v>
      </c>
      <c r="P142" s="11" t="s">
        <v>25</v>
      </c>
      <c r="W142" s="45">
        <v>2</v>
      </c>
      <c r="X142" s="45">
        <v>2</v>
      </c>
      <c r="Y142" s="45">
        <v>0</v>
      </c>
      <c r="Z142" s="45"/>
      <c r="AA142" s="184" t="s">
        <v>243</v>
      </c>
      <c r="AB142" s="11" t="s">
        <v>349</v>
      </c>
      <c r="AC142" s="60">
        <f t="shared" si="7"/>
        <v>0</v>
      </c>
      <c r="AD142" s="60">
        <f t="shared" si="8"/>
        <v>1.5</v>
      </c>
      <c r="AE142" s="61">
        <f t="shared" si="9"/>
        <v>1.5</v>
      </c>
      <c r="AF142" s="61">
        <f>INDEX($BA$26:BF$44,MATCH(AE142,$AZ$26:$AZ$44,-1),MATCH(D142,$BA$25:$BF$25))</f>
        <v>0.5</v>
      </c>
      <c r="AG142" s="61">
        <v>1</v>
      </c>
      <c r="AH142" s="61">
        <v>1</v>
      </c>
      <c r="AI142" s="61">
        <v>1.2</v>
      </c>
      <c r="AJ142" s="61">
        <v>1</v>
      </c>
      <c r="AK142" s="61">
        <v>1</v>
      </c>
      <c r="AL142" s="61">
        <v>0.8</v>
      </c>
      <c r="AM142" s="61">
        <f t="shared" si="10"/>
        <v>537.6</v>
      </c>
      <c r="AN142" s="62">
        <f t="shared" si="11"/>
        <v>1075200</v>
      </c>
      <c r="AO142" s="62">
        <f t="shared" si="12"/>
        <v>1</v>
      </c>
      <c r="AP142" s="62">
        <f t="shared" si="13"/>
        <v>2</v>
      </c>
      <c r="AQ142" s="62"/>
      <c r="AR142" s="99"/>
      <c r="AS142" s="99"/>
      <c r="AT142" s="99"/>
      <c r="AU142" s="99"/>
    </row>
    <row r="143" spans="1:47">
      <c r="A143" s="11" t="s">
        <v>64</v>
      </c>
      <c r="B143" s="11">
        <v>208</v>
      </c>
      <c r="D143" s="49" t="s">
        <v>17</v>
      </c>
      <c r="E143" s="47">
        <v>1</v>
      </c>
      <c r="F143" s="47">
        <v>3</v>
      </c>
      <c r="G143" s="47">
        <v>0</v>
      </c>
      <c r="H143" s="47">
        <v>3</v>
      </c>
      <c r="I143" s="47">
        <v>3</v>
      </c>
      <c r="J143" s="47">
        <v>5</v>
      </c>
      <c r="K143" s="47" t="s">
        <v>41</v>
      </c>
      <c r="L143" s="48">
        <v>8</v>
      </c>
      <c r="M143" s="48"/>
      <c r="N143" s="47"/>
      <c r="O143" s="11" t="s">
        <v>35</v>
      </c>
      <c r="P143" s="11" t="s">
        <v>33</v>
      </c>
      <c r="Q143" s="11" t="s">
        <v>25</v>
      </c>
      <c r="R143" s="11" t="s">
        <v>6</v>
      </c>
      <c r="W143" s="45">
        <v>2</v>
      </c>
      <c r="X143" s="45">
        <v>0</v>
      </c>
      <c r="Y143" s="45">
        <v>1</v>
      </c>
      <c r="Z143" s="45"/>
      <c r="AA143" s="184" t="s">
        <v>27</v>
      </c>
      <c r="AB143" s="11" t="s">
        <v>332</v>
      </c>
      <c r="AC143" s="60">
        <f t="shared" si="7"/>
        <v>0.5</v>
      </c>
      <c r="AD143" s="60">
        <f t="shared" si="8"/>
        <v>1.5</v>
      </c>
      <c r="AE143" s="61">
        <f t="shared" si="9"/>
        <v>2</v>
      </c>
      <c r="AF143" s="61">
        <f>INDEX($BA$26:BF$44,MATCH(AE143,$AZ$26:$AZ$44,-1),MATCH(D143,$BA$25:$BF$25))</f>
        <v>0</v>
      </c>
      <c r="AG143" s="61">
        <v>1</v>
      </c>
      <c r="AH143" s="61">
        <v>1</v>
      </c>
      <c r="AI143" s="61">
        <v>1</v>
      </c>
      <c r="AJ143" s="61">
        <v>1</v>
      </c>
      <c r="AK143" s="61">
        <v>0.8</v>
      </c>
      <c r="AL143" s="61">
        <v>0.8</v>
      </c>
      <c r="AM143" s="61">
        <f t="shared" si="10"/>
        <v>1465.6000000000001</v>
      </c>
      <c r="AN143" s="62">
        <f t="shared" si="11"/>
        <v>2931200.0000000005</v>
      </c>
      <c r="AO143" s="62">
        <f t="shared" si="12"/>
        <v>0</v>
      </c>
      <c r="AP143" s="62">
        <f t="shared" si="13"/>
        <v>0</v>
      </c>
      <c r="AQ143" s="62"/>
      <c r="AR143" s="99"/>
      <c r="AS143" s="99"/>
      <c r="AT143" s="99"/>
      <c r="AU143" s="99"/>
    </row>
    <row r="144" spans="1:47">
      <c r="A144" s="11" t="s">
        <v>140</v>
      </c>
      <c r="B144" s="11">
        <v>2310</v>
      </c>
      <c r="D144" s="49" t="s">
        <v>18</v>
      </c>
      <c r="E144" s="47">
        <v>5</v>
      </c>
      <c r="F144" s="47">
        <v>4</v>
      </c>
      <c r="G144" s="47">
        <v>5</v>
      </c>
      <c r="H144" s="47">
        <v>3</v>
      </c>
      <c r="I144" s="47">
        <v>2</v>
      </c>
      <c r="J144" s="47">
        <v>4</v>
      </c>
      <c r="K144" s="47" t="s">
        <v>41</v>
      </c>
      <c r="L144" s="48">
        <v>8</v>
      </c>
      <c r="M144" s="48"/>
      <c r="N144" s="47"/>
      <c r="O144" s="11" t="s">
        <v>33</v>
      </c>
      <c r="P144" s="11" t="s">
        <v>25</v>
      </c>
      <c r="W144" s="45">
        <v>2</v>
      </c>
      <c r="X144" s="45">
        <v>0</v>
      </c>
      <c r="Y144" s="45">
        <v>0</v>
      </c>
      <c r="Z144" s="45"/>
      <c r="AA144" s="184" t="s">
        <v>591</v>
      </c>
      <c r="AB144" s="11" t="s">
        <v>334</v>
      </c>
      <c r="AC144" s="60">
        <f t="shared" si="7"/>
        <v>0.5</v>
      </c>
      <c r="AD144" s="60">
        <f t="shared" si="8"/>
        <v>1.5</v>
      </c>
      <c r="AE144" s="61">
        <f t="shared" si="9"/>
        <v>2</v>
      </c>
      <c r="AF144" s="61">
        <f>INDEX($BA$26:BF$44,MATCH(AE144,$AZ$26:$AZ$44,-1),MATCH(D144,$BA$25:$BF$25))</f>
        <v>0.5</v>
      </c>
      <c r="AG144" s="61">
        <v>1</v>
      </c>
      <c r="AH144" s="61">
        <v>1</v>
      </c>
      <c r="AI144" s="61">
        <v>1</v>
      </c>
      <c r="AJ144" s="61">
        <v>1</v>
      </c>
      <c r="AK144" s="61">
        <v>1</v>
      </c>
      <c r="AL144" s="61">
        <v>0.8</v>
      </c>
      <c r="AM144" s="61">
        <f t="shared" si="10"/>
        <v>1832</v>
      </c>
      <c r="AN144" s="62">
        <f t="shared" si="11"/>
        <v>3664000</v>
      </c>
      <c r="AO144" s="62">
        <f t="shared" si="12"/>
        <v>0</v>
      </c>
      <c r="AP144" s="62">
        <f t="shared" si="13"/>
        <v>0</v>
      </c>
      <c r="AQ144" s="77"/>
      <c r="AR144" s="99"/>
      <c r="AS144" s="99"/>
      <c r="AT144" s="99"/>
      <c r="AU144" s="99"/>
    </row>
    <row r="145" spans="1:47">
      <c r="A145" s="11" t="s">
        <v>216</v>
      </c>
      <c r="B145" s="11">
        <v>1012</v>
      </c>
      <c r="D145" s="49" t="s">
        <v>17</v>
      </c>
      <c r="E145" s="47">
        <v>1</v>
      </c>
      <c r="F145" s="47">
        <v>1</v>
      </c>
      <c r="G145" s="47">
        <v>0</v>
      </c>
      <c r="H145" s="47">
        <v>3</v>
      </c>
      <c r="I145" s="47">
        <v>3</v>
      </c>
      <c r="J145" s="47">
        <v>3</v>
      </c>
      <c r="K145" s="47" t="s">
        <v>41</v>
      </c>
      <c r="L145" s="48" t="s">
        <v>15</v>
      </c>
      <c r="M145" s="48"/>
      <c r="N145" s="47"/>
      <c r="O145" s="11" t="s">
        <v>33</v>
      </c>
      <c r="P145" s="11" t="s">
        <v>25</v>
      </c>
      <c r="W145" s="45">
        <v>2</v>
      </c>
      <c r="X145" s="45">
        <v>2</v>
      </c>
      <c r="Y145" s="45">
        <v>4</v>
      </c>
      <c r="Z145" s="45"/>
      <c r="AA145" s="184" t="s">
        <v>52</v>
      </c>
      <c r="AB145" s="11" t="s">
        <v>341</v>
      </c>
      <c r="AC145" s="60">
        <f t="shared" si="7"/>
        <v>1</v>
      </c>
      <c r="AD145" s="60">
        <f t="shared" si="8"/>
        <v>1.5</v>
      </c>
      <c r="AE145" s="61">
        <f t="shared" si="9"/>
        <v>2.5</v>
      </c>
      <c r="AF145" s="61">
        <f>INDEX($BA$26:BF$44,MATCH(AE145,$AZ$26:$AZ$44,-1),MATCH(D145,$BA$25:$BF$25))</f>
        <v>0</v>
      </c>
      <c r="AG145" s="61">
        <v>1</v>
      </c>
      <c r="AH145" s="61">
        <v>1</v>
      </c>
      <c r="AI145" s="61">
        <v>1</v>
      </c>
      <c r="AJ145" s="61">
        <v>1</v>
      </c>
      <c r="AK145" s="61">
        <v>1</v>
      </c>
      <c r="AL145" s="61">
        <v>0.8</v>
      </c>
      <c r="AM145" s="61">
        <f t="shared" si="10"/>
        <v>4688</v>
      </c>
      <c r="AN145" s="62">
        <f t="shared" si="11"/>
        <v>9376000</v>
      </c>
      <c r="AO145" s="62">
        <f t="shared" si="12"/>
        <v>0</v>
      </c>
      <c r="AP145" s="62">
        <f t="shared" si="13"/>
        <v>0</v>
      </c>
      <c r="AQ145" s="85"/>
      <c r="AR145" s="99"/>
      <c r="AS145" s="99"/>
      <c r="AT145" s="99"/>
      <c r="AU145" s="99"/>
    </row>
    <row r="146" spans="1:47">
      <c r="A146" s="11" t="s">
        <v>166</v>
      </c>
      <c r="B146" s="11">
        <v>2907</v>
      </c>
      <c r="D146" s="49" t="s">
        <v>22</v>
      </c>
      <c r="E146" s="47">
        <v>2</v>
      </c>
      <c r="F146" s="47">
        <v>3</v>
      </c>
      <c r="G146" s="47">
        <v>6</v>
      </c>
      <c r="H146" s="47">
        <v>3</v>
      </c>
      <c r="I146" s="47">
        <v>3</v>
      </c>
      <c r="J146" s="47">
        <v>5</v>
      </c>
      <c r="K146" s="47" t="s">
        <v>41</v>
      </c>
      <c r="L146" s="48" t="s">
        <v>15</v>
      </c>
      <c r="M146" s="48"/>
      <c r="N146" s="47"/>
      <c r="O146" s="11" t="s">
        <v>33</v>
      </c>
      <c r="P146" s="11" t="s">
        <v>25</v>
      </c>
      <c r="W146" s="45">
        <v>2</v>
      </c>
      <c r="X146" s="45">
        <v>2</v>
      </c>
      <c r="Y146" s="45">
        <v>1</v>
      </c>
      <c r="Z146" s="45"/>
      <c r="AA146" s="184" t="s">
        <v>27</v>
      </c>
      <c r="AB146" s="11" t="s">
        <v>335</v>
      </c>
      <c r="AC146" s="60">
        <f t="shared" si="7"/>
        <v>1</v>
      </c>
      <c r="AD146" s="60">
        <f t="shared" si="8"/>
        <v>1.5</v>
      </c>
      <c r="AE146" s="61">
        <f t="shared" si="9"/>
        <v>2.5</v>
      </c>
      <c r="AF146" s="61">
        <f>INDEX($BA$26:BF$44,MATCH(AE146,$AZ$26:$AZ$44,-1),MATCH(D146,$BA$25:$BF$25))</f>
        <v>-2.5</v>
      </c>
      <c r="AG146" s="61">
        <v>1</v>
      </c>
      <c r="AH146" s="61">
        <v>1</v>
      </c>
      <c r="AI146" s="61">
        <v>1</v>
      </c>
      <c r="AJ146" s="61">
        <v>1</v>
      </c>
      <c r="AK146" s="61">
        <v>1</v>
      </c>
      <c r="AL146" s="61">
        <v>0.8</v>
      </c>
      <c r="AM146" s="61">
        <f t="shared" si="10"/>
        <v>4688</v>
      </c>
      <c r="AN146" s="62">
        <f t="shared" si="11"/>
        <v>9376000</v>
      </c>
      <c r="AO146" s="62">
        <f t="shared" si="12"/>
        <v>0</v>
      </c>
      <c r="AP146" s="62">
        <f t="shared" si="13"/>
        <v>0</v>
      </c>
      <c r="AQ146" s="62"/>
      <c r="AR146" s="99"/>
      <c r="AS146" s="99"/>
      <c r="AT146" s="99"/>
      <c r="AU146" s="99"/>
    </row>
    <row r="147" spans="1:47">
      <c r="A147" s="58" t="s">
        <v>259</v>
      </c>
      <c r="B147" s="58">
        <v>1918</v>
      </c>
      <c r="C147" s="58"/>
      <c r="D147" s="63" t="s">
        <v>14</v>
      </c>
      <c r="E147" s="64">
        <v>5</v>
      </c>
      <c r="F147" s="64">
        <v>6</v>
      </c>
      <c r="G147" s="64">
        <v>5</v>
      </c>
      <c r="H147" s="64">
        <v>3</v>
      </c>
      <c r="I147" s="64">
        <v>2</v>
      </c>
      <c r="J147" s="64">
        <v>0</v>
      </c>
      <c r="K147" s="64" t="s">
        <v>41</v>
      </c>
      <c r="L147" s="65" t="s">
        <v>15</v>
      </c>
      <c r="M147" s="65"/>
      <c r="N147" s="64"/>
      <c r="O147" s="58" t="s">
        <v>33</v>
      </c>
      <c r="P147" s="58" t="s">
        <v>25</v>
      </c>
      <c r="Q147" s="58"/>
      <c r="R147" s="58"/>
      <c r="S147" s="58"/>
      <c r="T147" s="58"/>
      <c r="U147" s="58"/>
      <c r="V147" s="58"/>
      <c r="W147" s="67">
        <v>1</v>
      </c>
      <c r="X147" s="67">
        <v>2</v>
      </c>
      <c r="Y147" s="67">
        <v>3</v>
      </c>
      <c r="Z147" s="67"/>
      <c r="AA147" s="185" t="s">
        <v>55</v>
      </c>
      <c r="AB147" s="58" t="s">
        <v>342</v>
      </c>
      <c r="AC147" s="60">
        <f t="shared" si="7"/>
        <v>1</v>
      </c>
      <c r="AD147" s="60">
        <f t="shared" si="8"/>
        <v>1.5</v>
      </c>
      <c r="AE147" s="61">
        <f t="shared" si="9"/>
        <v>2.5</v>
      </c>
      <c r="AF147" s="61">
        <f>INDEX($BA$26:BF$44,MATCH(AE147,$AZ$26:$AZ$44,-1),MATCH(D147,$BA$25:$BF$25))</f>
        <v>0.5</v>
      </c>
      <c r="AG147" s="61">
        <v>1</v>
      </c>
      <c r="AH147" s="61">
        <v>1</v>
      </c>
      <c r="AI147" s="61">
        <v>1</v>
      </c>
      <c r="AJ147" s="61">
        <v>1</v>
      </c>
      <c r="AK147" s="61">
        <v>1</v>
      </c>
      <c r="AL147" s="61">
        <v>0.8</v>
      </c>
      <c r="AM147" s="68">
        <f t="shared" si="10"/>
        <v>4688</v>
      </c>
      <c r="AN147" s="69">
        <f t="shared" si="11"/>
        <v>4688000</v>
      </c>
      <c r="AO147" s="69">
        <f t="shared" si="12"/>
        <v>0</v>
      </c>
      <c r="AP147" s="69">
        <f t="shared" si="13"/>
        <v>0</v>
      </c>
      <c r="AQ147" s="62"/>
      <c r="AR147" s="99"/>
      <c r="AS147" s="99"/>
      <c r="AT147" s="99"/>
      <c r="AU147" s="99"/>
    </row>
    <row r="148" spans="1:47">
      <c r="A148" s="11" t="s">
        <v>261</v>
      </c>
      <c r="B148" s="11">
        <v>1926</v>
      </c>
      <c r="D148" s="49" t="s">
        <v>17</v>
      </c>
      <c r="E148" s="47">
        <v>7</v>
      </c>
      <c r="F148" s="47">
        <v>7</v>
      </c>
      <c r="G148" s="47">
        <v>9</v>
      </c>
      <c r="H148" s="47">
        <v>3</v>
      </c>
      <c r="I148" s="47">
        <v>1</v>
      </c>
      <c r="J148" s="47">
        <v>0</v>
      </c>
      <c r="K148" s="47" t="s">
        <v>41</v>
      </c>
      <c r="L148" s="48">
        <v>7</v>
      </c>
      <c r="M148" s="48"/>
      <c r="N148" s="47"/>
      <c r="O148" s="11" t="s">
        <v>33</v>
      </c>
      <c r="P148" s="11" t="s">
        <v>25</v>
      </c>
      <c r="W148" s="45">
        <v>1</v>
      </c>
      <c r="X148" s="45">
        <v>0</v>
      </c>
      <c r="Y148" s="45">
        <v>3</v>
      </c>
      <c r="Z148" s="45"/>
      <c r="AA148" s="184" t="s">
        <v>587</v>
      </c>
      <c r="AB148" s="11" t="s">
        <v>346</v>
      </c>
      <c r="AC148" s="60">
        <f t="shared" ref="AC148:AC211" si="14">VLOOKUP(L148,$AS$23:$AU$40,3)</f>
        <v>0.5</v>
      </c>
      <c r="AD148" s="60">
        <f t="shared" ref="AD148:AD211" si="15">VLOOKUP(H148,$AW$23:$AX$36,2)</f>
        <v>1.5</v>
      </c>
      <c r="AE148" s="61">
        <f t="shared" ref="AE148:AE211" si="16">AC148+AD148</f>
        <v>2</v>
      </c>
      <c r="AF148" s="61">
        <f>INDEX($BA$26:BF$44,MATCH(AE148,$AZ$26:$AZ$44,-1),MATCH(D148,$BA$25:$BF$25))</f>
        <v>0</v>
      </c>
      <c r="AG148" s="61">
        <v>1</v>
      </c>
      <c r="AH148" s="61">
        <v>1</v>
      </c>
      <c r="AI148" s="61">
        <v>1</v>
      </c>
      <c r="AJ148" s="61">
        <v>0.8</v>
      </c>
      <c r="AK148" s="61">
        <v>1</v>
      </c>
      <c r="AL148" s="61">
        <v>0.8</v>
      </c>
      <c r="AM148" s="61">
        <f t="shared" ref="AM148:AM211" si="17">(VLOOKUP(L148,$AS$23:$AV$40,4))*AG148*AH148*AI148*AJ148*AK148*AL148</f>
        <v>915.2</v>
      </c>
      <c r="AN148" s="62">
        <f t="shared" ref="AN148:AN211" si="18">AM148*((10^H148)*W148)</f>
        <v>915200</v>
      </c>
      <c r="AO148" s="62">
        <f t="shared" ref="AO148:AO211" si="19">INDEX($BK$23:$BU$36,MATCH(L148,$BJ$23:$BJ$36),MATCH(H148,$BK$22:$BU$22))</f>
        <v>0</v>
      </c>
      <c r="AP148" s="62">
        <f t="shared" ref="AP148:AP211" si="20">AO148*W148</f>
        <v>0</v>
      </c>
      <c r="AQ148" s="62"/>
      <c r="AR148" s="99"/>
      <c r="AS148" s="99"/>
      <c r="AT148" s="99"/>
      <c r="AU148" s="99"/>
    </row>
    <row r="149" spans="1:47">
      <c r="A149" s="11" t="s">
        <v>239</v>
      </c>
      <c r="B149" s="11">
        <v>1433</v>
      </c>
      <c r="D149" s="49" t="s">
        <v>16</v>
      </c>
      <c r="E149" s="47">
        <v>7</v>
      </c>
      <c r="F149" s="47" t="s">
        <v>15</v>
      </c>
      <c r="G149" s="47">
        <v>1</v>
      </c>
      <c r="H149" s="47">
        <v>3</v>
      </c>
      <c r="I149" s="47">
        <v>2</v>
      </c>
      <c r="J149" s="47">
        <v>1</v>
      </c>
      <c r="K149" s="47" t="s">
        <v>41</v>
      </c>
      <c r="L149" s="48">
        <v>3</v>
      </c>
      <c r="M149" s="48"/>
      <c r="N149" s="47" t="s">
        <v>23</v>
      </c>
      <c r="O149" s="11" t="s">
        <v>21</v>
      </c>
      <c r="P149" s="11" t="s">
        <v>33</v>
      </c>
      <c r="Q149" s="11" t="s">
        <v>25</v>
      </c>
      <c r="W149" s="45">
        <v>1</v>
      </c>
      <c r="X149" s="45">
        <v>2</v>
      </c>
      <c r="Y149" s="45">
        <v>4</v>
      </c>
      <c r="Z149" s="45"/>
      <c r="AA149" s="184" t="s">
        <v>207</v>
      </c>
      <c r="AB149" s="11" t="s">
        <v>349</v>
      </c>
      <c r="AC149" s="60">
        <f t="shared" si="14"/>
        <v>0</v>
      </c>
      <c r="AD149" s="60">
        <f t="shared" si="15"/>
        <v>1.5</v>
      </c>
      <c r="AE149" s="61">
        <f t="shared" si="16"/>
        <v>1.5</v>
      </c>
      <c r="AF149" s="61">
        <f>INDEX($BA$26:BF$44,MATCH(AE149,$AZ$26:$AZ$44,-1),MATCH(D149,$BA$25:$BF$25))</f>
        <v>0.5</v>
      </c>
      <c r="AG149" s="61">
        <v>1</v>
      </c>
      <c r="AH149" s="61">
        <v>1</v>
      </c>
      <c r="AI149" s="61">
        <v>1</v>
      </c>
      <c r="AJ149" s="61">
        <v>0.8</v>
      </c>
      <c r="AK149" s="61">
        <v>1</v>
      </c>
      <c r="AL149" s="61">
        <v>0.8</v>
      </c>
      <c r="AM149" s="61">
        <f t="shared" si="17"/>
        <v>140.80000000000001</v>
      </c>
      <c r="AN149" s="62">
        <f t="shared" si="18"/>
        <v>140800</v>
      </c>
      <c r="AO149" s="62">
        <f t="shared" si="19"/>
        <v>0</v>
      </c>
      <c r="AP149" s="62">
        <f t="shared" si="20"/>
        <v>0</v>
      </c>
      <c r="AQ149" s="69"/>
      <c r="AR149" s="99"/>
      <c r="AS149" s="99"/>
      <c r="AT149" s="99"/>
      <c r="AU149" s="99"/>
    </row>
    <row r="150" spans="1:47">
      <c r="A150" s="11" t="s">
        <v>107</v>
      </c>
      <c r="B150" s="11">
        <v>1508</v>
      </c>
      <c r="D150" s="49" t="s">
        <v>16</v>
      </c>
      <c r="E150" s="47">
        <v>7</v>
      </c>
      <c r="F150" s="47">
        <v>9</v>
      </c>
      <c r="G150" s="47">
        <v>7</v>
      </c>
      <c r="H150" s="47">
        <v>3</v>
      </c>
      <c r="I150" s="47">
        <v>1</v>
      </c>
      <c r="J150" s="47">
        <v>3</v>
      </c>
      <c r="K150" s="47" t="s">
        <v>41</v>
      </c>
      <c r="L150" s="48" t="s">
        <v>18</v>
      </c>
      <c r="M150" s="48"/>
      <c r="N150" s="47"/>
      <c r="O150" s="11" t="s">
        <v>33</v>
      </c>
      <c r="P150" s="11" t="s">
        <v>25</v>
      </c>
      <c r="W150" s="45">
        <v>1</v>
      </c>
      <c r="X150" s="45">
        <v>0</v>
      </c>
      <c r="Y150" s="45">
        <v>4</v>
      </c>
      <c r="Z150" s="45"/>
      <c r="AA150" s="184" t="s">
        <v>52</v>
      </c>
      <c r="AB150" s="11" t="s">
        <v>333</v>
      </c>
      <c r="AC150" s="60">
        <f t="shared" si="14"/>
        <v>1</v>
      </c>
      <c r="AD150" s="60">
        <f t="shared" si="15"/>
        <v>1.5</v>
      </c>
      <c r="AE150" s="61">
        <f t="shared" si="16"/>
        <v>2.5</v>
      </c>
      <c r="AF150" s="61">
        <f>INDEX($BA$26:BF$44,MATCH(AE150,$AZ$26:$AZ$44,-1),MATCH(D150,$BA$25:$BF$25))</f>
        <v>0</v>
      </c>
      <c r="AG150" s="61">
        <v>1</v>
      </c>
      <c r="AH150" s="61">
        <v>1</v>
      </c>
      <c r="AI150" s="61">
        <v>1</v>
      </c>
      <c r="AJ150" s="61">
        <v>1</v>
      </c>
      <c r="AK150" s="61">
        <v>0.8</v>
      </c>
      <c r="AL150" s="61">
        <v>0.8</v>
      </c>
      <c r="AM150" s="61">
        <f t="shared" si="17"/>
        <v>6000</v>
      </c>
      <c r="AN150" s="62">
        <f t="shared" si="18"/>
        <v>6000000</v>
      </c>
      <c r="AO150" s="62">
        <f t="shared" si="19"/>
        <v>0</v>
      </c>
      <c r="AP150" s="62">
        <f t="shared" si="20"/>
        <v>0</v>
      </c>
      <c r="AQ150" s="62"/>
      <c r="AR150" s="99"/>
      <c r="AS150" s="99"/>
      <c r="AT150" s="99"/>
      <c r="AU150" s="99"/>
    </row>
    <row r="151" spans="1:47">
      <c r="A151" s="11" t="s">
        <v>74</v>
      </c>
      <c r="B151" s="11">
        <v>507</v>
      </c>
      <c r="D151" s="49" t="s">
        <v>14</v>
      </c>
      <c r="E151" s="47">
        <v>7</v>
      </c>
      <c r="F151" s="47">
        <v>9</v>
      </c>
      <c r="G151" s="47">
        <v>6</v>
      </c>
      <c r="H151" s="47">
        <v>3</v>
      </c>
      <c r="I151" s="47">
        <v>1</v>
      </c>
      <c r="J151" s="47">
        <v>2</v>
      </c>
      <c r="K151" s="47" t="s">
        <v>41</v>
      </c>
      <c r="L151" s="48" t="s">
        <v>15</v>
      </c>
      <c r="M151" s="48"/>
      <c r="N151" s="47"/>
      <c r="O151" s="11" t="s">
        <v>33</v>
      </c>
      <c r="P151" s="11" t="s">
        <v>25</v>
      </c>
      <c r="W151" s="45">
        <v>1</v>
      </c>
      <c r="X151" s="45">
        <v>0</v>
      </c>
      <c r="Y151" s="45">
        <v>4</v>
      </c>
      <c r="Z151" s="45"/>
      <c r="AA151" s="184" t="s">
        <v>52</v>
      </c>
      <c r="AB151" s="11" t="s">
        <v>332</v>
      </c>
      <c r="AC151" s="60">
        <f t="shared" si="14"/>
        <v>1</v>
      </c>
      <c r="AD151" s="60">
        <f t="shared" si="15"/>
        <v>1.5</v>
      </c>
      <c r="AE151" s="61">
        <f t="shared" si="16"/>
        <v>2.5</v>
      </c>
      <c r="AF151" s="61">
        <f>INDEX($BA$26:BF$44,MATCH(AE151,$AZ$26:$AZ$44,-1),MATCH(D151,$BA$25:$BF$25))</f>
        <v>0.5</v>
      </c>
      <c r="AG151" s="61">
        <v>1</v>
      </c>
      <c r="AH151" s="61">
        <v>1</v>
      </c>
      <c r="AI151" s="61">
        <v>1</v>
      </c>
      <c r="AJ151" s="61">
        <v>1</v>
      </c>
      <c r="AK151" s="61">
        <v>0.8</v>
      </c>
      <c r="AL151" s="61">
        <v>0.8</v>
      </c>
      <c r="AM151" s="61">
        <f t="shared" si="17"/>
        <v>3750.4</v>
      </c>
      <c r="AN151" s="62">
        <f t="shared" si="18"/>
        <v>3750400</v>
      </c>
      <c r="AO151" s="62">
        <f t="shared" si="19"/>
        <v>0</v>
      </c>
      <c r="AP151" s="62">
        <f t="shared" si="20"/>
        <v>0</v>
      </c>
      <c r="AQ151" s="62"/>
      <c r="AR151" s="99"/>
      <c r="AS151" s="99"/>
      <c r="AT151" s="99"/>
      <c r="AU151" s="99"/>
    </row>
    <row r="152" spans="1:47">
      <c r="A152" s="11" t="s">
        <v>104</v>
      </c>
      <c r="B152" s="11">
        <v>1408</v>
      </c>
      <c r="D152" s="49" t="s">
        <v>17</v>
      </c>
      <c r="E152" s="47">
        <v>1</v>
      </c>
      <c r="F152" s="47">
        <v>0</v>
      </c>
      <c r="G152" s="47">
        <v>0</v>
      </c>
      <c r="H152" s="47">
        <v>3</v>
      </c>
      <c r="I152" s="47">
        <v>6</v>
      </c>
      <c r="J152" s="47">
        <v>7</v>
      </c>
      <c r="K152" s="47" t="s">
        <v>41</v>
      </c>
      <c r="L152" s="48">
        <v>8</v>
      </c>
      <c r="M152" s="48"/>
      <c r="N152" s="47"/>
      <c r="O152" s="11" t="s">
        <v>33</v>
      </c>
      <c r="P152" s="11" t="s">
        <v>25</v>
      </c>
      <c r="Q152" s="11" t="s">
        <v>34</v>
      </c>
      <c r="W152" s="45">
        <v>1</v>
      </c>
      <c r="X152" s="45">
        <v>0</v>
      </c>
      <c r="Y152" s="45">
        <v>3</v>
      </c>
      <c r="Z152" s="45"/>
      <c r="AA152" s="184" t="s">
        <v>52</v>
      </c>
      <c r="AB152" s="11" t="s">
        <v>333</v>
      </c>
      <c r="AC152" s="60">
        <f t="shared" si="14"/>
        <v>0.5</v>
      </c>
      <c r="AD152" s="60">
        <f t="shared" si="15"/>
        <v>1.5</v>
      </c>
      <c r="AE152" s="61">
        <f t="shared" si="16"/>
        <v>2</v>
      </c>
      <c r="AF152" s="61">
        <f>INDEX($BA$26:BF$44,MATCH(AE152,$AZ$26:$AZ$44,-1),MATCH(D152,$BA$25:$BF$25))</f>
        <v>0</v>
      </c>
      <c r="AG152" s="61">
        <v>1</v>
      </c>
      <c r="AH152" s="61">
        <v>1</v>
      </c>
      <c r="AI152" s="61">
        <v>1</v>
      </c>
      <c r="AJ152" s="61">
        <v>1</v>
      </c>
      <c r="AK152" s="61">
        <v>1</v>
      </c>
      <c r="AL152" s="61">
        <v>0.8</v>
      </c>
      <c r="AM152" s="61">
        <f t="shared" si="17"/>
        <v>1832</v>
      </c>
      <c r="AN152" s="62">
        <f t="shared" si="18"/>
        <v>1832000</v>
      </c>
      <c r="AO152" s="62">
        <f t="shared" si="19"/>
        <v>0</v>
      </c>
      <c r="AP152" s="62">
        <f t="shared" si="20"/>
        <v>0</v>
      </c>
      <c r="AR152" s="99"/>
      <c r="AS152" s="99"/>
      <c r="AT152" s="99"/>
      <c r="AU152" s="99"/>
    </row>
    <row r="153" spans="1:47">
      <c r="A153" s="11" t="s">
        <v>135</v>
      </c>
      <c r="B153" s="11">
        <v>2206</v>
      </c>
      <c r="D153" s="49" t="s">
        <v>22</v>
      </c>
      <c r="E153" s="47">
        <v>4</v>
      </c>
      <c r="F153" s="47">
        <v>4</v>
      </c>
      <c r="G153" s="47">
        <v>3</v>
      </c>
      <c r="H153" s="47">
        <v>3</v>
      </c>
      <c r="I153" s="47">
        <v>9</v>
      </c>
      <c r="J153" s="47" t="s">
        <v>15</v>
      </c>
      <c r="K153" s="47" t="s">
        <v>41</v>
      </c>
      <c r="L153" s="48">
        <v>8</v>
      </c>
      <c r="M153" s="48"/>
      <c r="N153" s="47"/>
      <c r="O153" s="11" t="s">
        <v>33</v>
      </c>
      <c r="P153" s="11" t="s">
        <v>25</v>
      </c>
      <c r="Q153" s="11" t="s">
        <v>6</v>
      </c>
      <c r="W153" s="45">
        <v>1</v>
      </c>
      <c r="X153" s="45">
        <v>0</v>
      </c>
      <c r="Y153" s="45">
        <v>3</v>
      </c>
      <c r="Z153" s="45"/>
      <c r="AA153" s="184" t="s">
        <v>27</v>
      </c>
      <c r="AB153" s="11" t="s">
        <v>334</v>
      </c>
      <c r="AC153" s="60">
        <f t="shared" si="14"/>
        <v>0.5</v>
      </c>
      <c r="AD153" s="60">
        <f t="shared" si="15"/>
        <v>1.5</v>
      </c>
      <c r="AE153" s="61">
        <f t="shared" si="16"/>
        <v>2</v>
      </c>
      <c r="AF153" s="61">
        <f>INDEX($BA$26:BF$44,MATCH(AE153,$AZ$26:$AZ$44,-1),MATCH(D153,$BA$25:$BF$25))</f>
        <v>-2.5</v>
      </c>
      <c r="AG153" s="61">
        <v>1</v>
      </c>
      <c r="AH153" s="61">
        <v>1</v>
      </c>
      <c r="AI153" s="61">
        <v>1</v>
      </c>
      <c r="AJ153" s="61">
        <v>1</v>
      </c>
      <c r="AK153" s="61">
        <v>1</v>
      </c>
      <c r="AL153" s="61">
        <v>0.8</v>
      </c>
      <c r="AM153" s="61">
        <f t="shared" si="17"/>
        <v>1832</v>
      </c>
      <c r="AN153" s="62">
        <f t="shared" si="18"/>
        <v>1832000</v>
      </c>
      <c r="AO153" s="62">
        <f t="shared" si="19"/>
        <v>0</v>
      </c>
      <c r="AP153" s="62">
        <f t="shared" si="20"/>
        <v>0</v>
      </c>
      <c r="AQ153" s="69"/>
      <c r="AR153" s="99"/>
      <c r="AS153" s="99"/>
      <c r="AT153" s="99"/>
      <c r="AU153" s="99"/>
    </row>
    <row r="154" spans="1:47">
      <c r="A154" s="58" t="s">
        <v>267</v>
      </c>
      <c r="B154" s="58">
        <v>2018</v>
      </c>
      <c r="C154" s="58"/>
      <c r="D154" s="63" t="s">
        <v>14</v>
      </c>
      <c r="E154" s="64">
        <v>5</v>
      </c>
      <c r="F154" s="64">
        <v>8</v>
      </c>
      <c r="G154" s="64">
        <v>4</v>
      </c>
      <c r="H154" s="64">
        <v>3</v>
      </c>
      <c r="I154" s="64">
        <v>1</v>
      </c>
      <c r="J154" s="64">
        <v>1</v>
      </c>
      <c r="K154" s="64" t="s">
        <v>41</v>
      </c>
      <c r="L154" s="65">
        <v>4</v>
      </c>
      <c r="M154" s="65"/>
      <c r="N154" s="64"/>
      <c r="O154" s="58" t="s">
        <v>33</v>
      </c>
      <c r="P154" s="58" t="s">
        <v>25</v>
      </c>
      <c r="Q154" s="58"/>
      <c r="R154" s="58"/>
      <c r="S154" s="58"/>
      <c r="T154" s="58"/>
      <c r="U154" s="58"/>
      <c r="V154" s="58"/>
      <c r="W154" s="67">
        <v>1</v>
      </c>
      <c r="X154" s="67">
        <v>2</v>
      </c>
      <c r="Y154" s="67">
        <v>4</v>
      </c>
      <c r="Z154" s="67"/>
      <c r="AA154" s="185" t="s">
        <v>55</v>
      </c>
      <c r="AB154" s="58" t="s">
        <v>342</v>
      </c>
      <c r="AC154" s="60">
        <f t="shared" si="14"/>
        <v>0</v>
      </c>
      <c r="AD154" s="60">
        <f t="shared" si="15"/>
        <v>1.5</v>
      </c>
      <c r="AE154" s="61">
        <f t="shared" si="16"/>
        <v>1.5</v>
      </c>
      <c r="AF154" s="61">
        <f>INDEX($BA$26:BF$44,MATCH(AE154,$AZ$26:$AZ$44,-1),MATCH(D154,$BA$25:$BF$25))</f>
        <v>0.5</v>
      </c>
      <c r="AG154" s="61">
        <v>1</v>
      </c>
      <c r="AH154" s="61">
        <v>1</v>
      </c>
      <c r="AI154" s="61">
        <v>1.2</v>
      </c>
      <c r="AJ154" s="61">
        <v>1</v>
      </c>
      <c r="AK154" s="61">
        <v>1</v>
      </c>
      <c r="AL154" s="61">
        <v>0.8</v>
      </c>
      <c r="AM154" s="68">
        <f t="shared" si="17"/>
        <v>336</v>
      </c>
      <c r="AN154" s="69">
        <f t="shared" si="18"/>
        <v>336000</v>
      </c>
      <c r="AO154" s="69">
        <f t="shared" si="19"/>
        <v>0</v>
      </c>
      <c r="AP154" s="69">
        <f t="shared" si="20"/>
        <v>0</v>
      </c>
      <c r="AQ154" s="62"/>
    </row>
    <row r="155" spans="1:47">
      <c r="A155" s="58" t="s">
        <v>232</v>
      </c>
      <c r="B155" s="58">
        <v>1331</v>
      </c>
      <c r="C155" s="58"/>
      <c r="D155" s="63" t="s">
        <v>16</v>
      </c>
      <c r="E155" s="64">
        <v>5</v>
      </c>
      <c r="F155" s="64">
        <v>8</v>
      </c>
      <c r="G155" s="64">
        <v>3</v>
      </c>
      <c r="H155" s="64">
        <v>3</v>
      </c>
      <c r="I155" s="64">
        <v>1</v>
      </c>
      <c r="J155" s="64">
        <v>4</v>
      </c>
      <c r="K155" s="64" t="s">
        <v>41</v>
      </c>
      <c r="L155" s="65">
        <v>7</v>
      </c>
      <c r="M155" s="65"/>
      <c r="N155" s="64"/>
      <c r="O155" s="58" t="s">
        <v>33</v>
      </c>
      <c r="P155" s="58" t="s">
        <v>25</v>
      </c>
      <c r="Q155" s="58"/>
      <c r="R155" s="58"/>
      <c r="S155" s="58"/>
      <c r="T155" s="58"/>
      <c r="U155" s="58"/>
      <c r="V155" s="58"/>
      <c r="W155" s="67">
        <v>1</v>
      </c>
      <c r="X155" s="67">
        <v>0</v>
      </c>
      <c r="Y155" s="67">
        <v>3</v>
      </c>
      <c r="Z155" s="67"/>
      <c r="AA155" s="185" t="s">
        <v>207</v>
      </c>
      <c r="AB155" s="58" t="s">
        <v>349</v>
      </c>
      <c r="AC155" s="60">
        <f t="shared" si="14"/>
        <v>0.5</v>
      </c>
      <c r="AD155" s="60">
        <f t="shared" si="15"/>
        <v>1.5</v>
      </c>
      <c r="AE155" s="61">
        <f t="shared" si="16"/>
        <v>2</v>
      </c>
      <c r="AF155" s="61">
        <f>INDEX($BA$26:BF$44,MATCH(AE155,$AZ$26:$AZ$44,-1),MATCH(D155,$BA$25:$BF$25))</f>
        <v>0</v>
      </c>
      <c r="AG155" s="61">
        <v>1</v>
      </c>
      <c r="AH155" s="61">
        <v>1</v>
      </c>
      <c r="AI155" s="61">
        <v>1</v>
      </c>
      <c r="AJ155" s="61">
        <v>1</v>
      </c>
      <c r="AK155" s="61">
        <v>0.8</v>
      </c>
      <c r="AL155" s="61">
        <v>0.8</v>
      </c>
      <c r="AM155" s="68">
        <f t="shared" si="17"/>
        <v>915.2</v>
      </c>
      <c r="AN155" s="69">
        <f t="shared" si="18"/>
        <v>915200</v>
      </c>
      <c r="AO155" s="69">
        <f t="shared" si="19"/>
        <v>0</v>
      </c>
      <c r="AP155" s="69">
        <f t="shared" si="20"/>
        <v>0</v>
      </c>
      <c r="AQ155" s="62"/>
      <c r="AR155" s="99"/>
      <c r="AS155" s="99"/>
      <c r="AT155" s="99"/>
      <c r="AU155" s="99"/>
    </row>
    <row r="156" spans="1:47">
      <c r="A156" s="11" t="s">
        <v>162</v>
      </c>
      <c r="B156" s="11">
        <v>2807</v>
      </c>
      <c r="D156" s="49" t="s">
        <v>17</v>
      </c>
      <c r="E156" s="47">
        <v>9</v>
      </c>
      <c r="F156" s="47">
        <v>9</v>
      </c>
      <c r="G156" s="47">
        <v>9</v>
      </c>
      <c r="H156" s="47">
        <v>2</v>
      </c>
      <c r="I156" s="47">
        <v>0</v>
      </c>
      <c r="J156" s="47">
        <v>0</v>
      </c>
      <c r="K156" s="47" t="s">
        <v>41</v>
      </c>
      <c r="L156" s="48">
        <v>6</v>
      </c>
      <c r="M156" s="48"/>
      <c r="N156" s="47"/>
      <c r="O156" s="11" t="s">
        <v>33</v>
      </c>
      <c r="P156" s="11" t="s">
        <v>25</v>
      </c>
      <c r="W156" s="45">
        <v>9</v>
      </c>
      <c r="X156" s="45">
        <v>0</v>
      </c>
      <c r="Y156" s="45">
        <v>0</v>
      </c>
      <c r="Z156" s="45"/>
      <c r="AA156" s="184" t="s">
        <v>27</v>
      </c>
      <c r="AB156" s="11" t="s">
        <v>335</v>
      </c>
      <c r="AC156" s="60">
        <f t="shared" si="14"/>
        <v>0.5</v>
      </c>
      <c r="AD156" s="60">
        <f t="shared" si="15"/>
        <v>1</v>
      </c>
      <c r="AE156" s="61">
        <f t="shared" si="16"/>
        <v>1.5</v>
      </c>
      <c r="AF156" s="61">
        <f>INDEX($BA$26:BF$44,MATCH(AE156,$AZ$26:$AZ$44,-1),MATCH(D156,$BA$25:$BF$25))</f>
        <v>0</v>
      </c>
      <c r="AG156" s="61">
        <v>1</v>
      </c>
      <c r="AH156" s="61">
        <v>1</v>
      </c>
      <c r="AI156" s="61">
        <v>1</v>
      </c>
      <c r="AJ156" s="61">
        <v>1</v>
      </c>
      <c r="AK156" s="61">
        <v>1</v>
      </c>
      <c r="AL156" s="61">
        <v>0.8</v>
      </c>
      <c r="AM156" s="61">
        <f t="shared" si="17"/>
        <v>716</v>
      </c>
      <c r="AN156" s="62">
        <f t="shared" si="18"/>
        <v>644400</v>
      </c>
      <c r="AO156" s="62">
        <f t="shared" si="19"/>
        <v>0</v>
      </c>
      <c r="AP156" s="62">
        <f t="shared" si="20"/>
        <v>0</v>
      </c>
      <c r="AQ156" s="62"/>
      <c r="AR156" s="100"/>
      <c r="AS156" s="100"/>
      <c r="AT156" s="100"/>
      <c r="AU156" s="100"/>
    </row>
    <row r="157" spans="1:47">
      <c r="A157" s="11" t="s">
        <v>100</v>
      </c>
      <c r="B157" s="11">
        <v>1303</v>
      </c>
      <c r="D157" s="49" t="s">
        <v>17</v>
      </c>
      <c r="E157" s="47">
        <v>6</v>
      </c>
      <c r="F157" s="47">
        <v>4</v>
      </c>
      <c r="G157" s="47" t="s">
        <v>15</v>
      </c>
      <c r="H157" s="47">
        <v>2</v>
      </c>
      <c r="I157" s="47">
        <v>5</v>
      </c>
      <c r="J157" s="47">
        <v>3</v>
      </c>
      <c r="K157" s="47" t="s">
        <v>41</v>
      </c>
      <c r="L157" s="48">
        <v>8</v>
      </c>
      <c r="M157" s="48"/>
      <c r="N157" s="47"/>
      <c r="O157" s="11" t="s">
        <v>33</v>
      </c>
      <c r="P157" s="11" t="s">
        <v>25</v>
      </c>
      <c r="Q157" s="11" t="s">
        <v>30</v>
      </c>
      <c r="W157" s="45">
        <v>8</v>
      </c>
      <c r="X157" s="45">
        <v>0</v>
      </c>
      <c r="Y157" s="45">
        <v>4</v>
      </c>
      <c r="Z157" s="45"/>
      <c r="AA157" s="184" t="s">
        <v>52</v>
      </c>
      <c r="AB157" s="11" t="s">
        <v>333</v>
      </c>
      <c r="AC157" s="60">
        <f t="shared" si="14"/>
        <v>0.5</v>
      </c>
      <c r="AD157" s="60">
        <f t="shared" si="15"/>
        <v>1</v>
      </c>
      <c r="AE157" s="61">
        <f t="shared" si="16"/>
        <v>1.5</v>
      </c>
      <c r="AF157" s="61">
        <f>INDEX($BA$26:BF$44,MATCH(AE157,$AZ$26:$AZ$44,-1),MATCH(D157,$BA$25:$BF$25))</f>
        <v>0</v>
      </c>
      <c r="AG157" s="61">
        <v>1</v>
      </c>
      <c r="AH157" s="61">
        <v>1</v>
      </c>
      <c r="AI157" s="61">
        <v>1</v>
      </c>
      <c r="AJ157" s="61">
        <v>0.8</v>
      </c>
      <c r="AK157" s="61">
        <v>1</v>
      </c>
      <c r="AL157" s="61">
        <v>0.8</v>
      </c>
      <c r="AM157" s="61">
        <f t="shared" si="17"/>
        <v>1465.6000000000001</v>
      </c>
      <c r="AN157" s="62">
        <f t="shared" si="18"/>
        <v>1172480</v>
      </c>
      <c r="AO157" s="62">
        <f t="shared" si="19"/>
        <v>0</v>
      </c>
      <c r="AP157" s="62">
        <f t="shared" si="20"/>
        <v>0</v>
      </c>
      <c r="AQ157" s="62"/>
      <c r="AR157" s="99"/>
      <c r="AS157" s="99"/>
      <c r="AT157" s="99"/>
      <c r="AU157" s="99"/>
    </row>
    <row r="158" spans="1:47">
      <c r="A158" s="11" t="s">
        <v>212</v>
      </c>
      <c r="B158" s="11">
        <v>918</v>
      </c>
      <c r="D158" s="49" t="s">
        <v>16</v>
      </c>
      <c r="E158" s="47">
        <v>5</v>
      </c>
      <c r="F158" s="47" t="s">
        <v>15</v>
      </c>
      <c r="G158" s="47">
        <v>4</v>
      </c>
      <c r="H158" s="47">
        <v>2</v>
      </c>
      <c r="I158" s="47">
        <v>6</v>
      </c>
      <c r="J158" s="47">
        <v>3</v>
      </c>
      <c r="K158" s="47" t="s">
        <v>41</v>
      </c>
      <c r="L158" s="48">
        <v>6</v>
      </c>
      <c r="M158" s="48"/>
      <c r="N158" s="47" t="s">
        <v>23</v>
      </c>
      <c r="O158" s="11" t="s">
        <v>21</v>
      </c>
      <c r="P158" s="11" t="s">
        <v>33</v>
      </c>
      <c r="Q158" s="11" t="s">
        <v>25</v>
      </c>
      <c r="W158" s="45">
        <v>7</v>
      </c>
      <c r="X158" s="45">
        <v>0</v>
      </c>
      <c r="Y158" s="45">
        <v>3</v>
      </c>
      <c r="Z158" s="45"/>
      <c r="AA158" s="184" t="s">
        <v>54</v>
      </c>
      <c r="AB158" s="11" t="s">
        <v>341</v>
      </c>
      <c r="AC158" s="60">
        <f t="shared" si="14"/>
        <v>0.5</v>
      </c>
      <c r="AD158" s="60">
        <f t="shared" si="15"/>
        <v>1</v>
      </c>
      <c r="AE158" s="61">
        <f t="shared" si="16"/>
        <v>1.5</v>
      </c>
      <c r="AF158" s="61">
        <f>INDEX($BA$26:BF$44,MATCH(AE158,$AZ$26:$AZ$44,-1),MATCH(D158,$BA$25:$BF$25))</f>
        <v>0.5</v>
      </c>
      <c r="AG158" s="61">
        <v>1.6</v>
      </c>
      <c r="AH158" s="61">
        <v>1</v>
      </c>
      <c r="AI158" s="61">
        <v>1</v>
      </c>
      <c r="AJ158" s="61">
        <v>1</v>
      </c>
      <c r="AK158" s="61">
        <v>1</v>
      </c>
      <c r="AL158" s="61">
        <v>1</v>
      </c>
      <c r="AM158" s="61">
        <f t="shared" si="17"/>
        <v>1432</v>
      </c>
      <c r="AN158" s="62">
        <f t="shared" si="18"/>
        <v>1002400</v>
      </c>
      <c r="AO158" s="62">
        <f t="shared" si="19"/>
        <v>0</v>
      </c>
      <c r="AP158" s="62">
        <f t="shared" si="20"/>
        <v>0</v>
      </c>
      <c r="AQ158" s="62"/>
      <c r="AR158" s="99"/>
      <c r="AS158" s="99"/>
      <c r="AT158" s="99"/>
      <c r="AU158" s="99"/>
    </row>
    <row r="159" spans="1:47">
      <c r="A159" s="11" t="s">
        <v>97</v>
      </c>
      <c r="B159" s="11">
        <v>1205</v>
      </c>
      <c r="D159" s="49" t="s">
        <v>14</v>
      </c>
      <c r="E159" s="47">
        <v>7</v>
      </c>
      <c r="F159" s="47">
        <v>9</v>
      </c>
      <c r="G159" s="47">
        <v>6</v>
      </c>
      <c r="H159" s="47">
        <v>2</v>
      </c>
      <c r="I159" s="47">
        <v>2</v>
      </c>
      <c r="J159" s="47">
        <v>1</v>
      </c>
      <c r="K159" s="47" t="s">
        <v>41</v>
      </c>
      <c r="L159" s="48">
        <v>8</v>
      </c>
      <c r="M159" s="48"/>
      <c r="N159" s="47"/>
      <c r="O159" s="11" t="s">
        <v>33</v>
      </c>
      <c r="P159" s="11" t="s">
        <v>25</v>
      </c>
      <c r="W159" s="45">
        <v>7</v>
      </c>
      <c r="X159" s="45">
        <v>0</v>
      </c>
      <c r="Y159" s="45">
        <v>0</v>
      </c>
      <c r="Z159" s="45"/>
      <c r="AA159" s="184" t="s">
        <v>52</v>
      </c>
      <c r="AB159" s="11" t="s">
        <v>333</v>
      </c>
      <c r="AC159" s="60">
        <f t="shared" si="14"/>
        <v>0.5</v>
      </c>
      <c r="AD159" s="60">
        <f t="shared" si="15"/>
        <v>1</v>
      </c>
      <c r="AE159" s="61">
        <f t="shared" si="16"/>
        <v>1.5</v>
      </c>
      <c r="AF159" s="61">
        <f>INDEX($BA$26:BF$44,MATCH(AE159,$AZ$26:$AZ$44,-1),MATCH(D159,$BA$25:$BF$25))</f>
        <v>0.5</v>
      </c>
      <c r="AG159" s="61">
        <v>1</v>
      </c>
      <c r="AH159" s="61">
        <v>1</v>
      </c>
      <c r="AI159" s="61">
        <v>1</v>
      </c>
      <c r="AJ159" s="61">
        <v>1</v>
      </c>
      <c r="AK159" s="61">
        <v>1</v>
      </c>
      <c r="AL159" s="61">
        <v>0.8</v>
      </c>
      <c r="AM159" s="61">
        <f t="shared" si="17"/>
        <v>1832</v>
      </c>
      <c r="AN159" s="62">
        <f t="shared" si="18"/>
        <v>1282400</v>
      </c>
      <c r="AO159" s="62">
        <f t="shared" si="19"/>
        <v>0</v>
      </c>
      <c r="AP159" s="62">
        <f t="shared" si="20"/>
        <v>0</v>
      </c>
      <c r="AQ159" s="62"/>
      <c r="AR159" s="99"/>
      <c r="AS159" s="99"/>
      <c r="AT159" s="99"/>
      <c r="AU159" s="99"/>
    </row>
    <row r="160" spans="1:47">
      <c r="A160" s="78" t="s">
        <v>361</v>
      </c>
      <c r="B160" s="78">
        <v>1705</v>
      </c>
      <c r="C160" s="78"/>
      <c r="D160" s="79" t="s">
        <v>16</v>
      </c>
      <c r="E160" s="80">
        <v>3</v>
      </c>
      <c r="F160" s="80">
        <v>6</v>
      </c>
      <c r="G160" s="80">
        <v>1</v>
      </c>
      <c r="H160" s="80">
        <v>2</v>
      </c>
      <c r="I160" s="80">
        <v>6</v>
      </c>
      <c r="J160" s="80">
        <v>3</v>
      </c>
      <c r="K160" s="80" t="s">
        <v>41</v>
      </c>
      <c r="L160" s="81">
        <v>7</v>
      </c>
      <c r="M160" s="81"/>
      <c r="N160" s="80"/>
      <c r="O160" s="78" t="s">
        <v>33</v>
      </c>
      <c r="P160" s="78" t="s">
        <v>25</v>
      </c>
      <c r="Q160" s="78"/>
      <c r="R160" s="78"/>
      <c r="S160" s="78"/>
      <c r="T160" s="78"/>
      <c r="U160" s="78"/>
      <c r="V160" s="78"/>
      <c r="W160" s="56">
        <v>6</v>
      </c>
      <c r="X160" s="56">
        <v>0</v>
      </c>
      <c r="Y160" s="56">
        <v>5</v>
      </c>
      <c r="Z160" s="56"/>
      <c r="AA160" s="186" t="s">
        <v>52</v>
      </c>
      <c r="AB160" s="78" t="s">
        <v>334</v>
      </c>
      <c r="AC160" s="60">
        <f t="shared" si="14"/>
        <v>0.5</v>
      </c>
      <c r="AD160" s="60">
        <f t="shared" si="15"/>
        <v>1</v>
      </c>
      <c r="AE160" s="61">
        <f t="shared" si="16"/>
        <v>1.5</v>
      </c>
      <c r="AF160" s="61">
        <f>INDEX($BA$26:BF$44,MATCH(AE160,$AZ$26:$AZ$44,-1),MATCH(D160,$BA$25:$BF$25))</f>
        <v>0.5</v>
      </c>
      <c r="AG160" s="61">
        <v>1.6</v>
      </c>
      <c r="AH160" s="61">
        <v>1</v>
      </c>
      <c r="AI160" s="61">
        <v>1</v>
      </c>
      <c r="AJ160" s="61">
        <v>1</v>
      </c>
      <c r="AK160" s="61">
        <v>1</v>
      </c>
      <c r="AL160" s="61">
        <v>0.8</v>
      </c>
      <c r="AM160" s="84">
        <f t="shared" si="17"/>
        <v>1830.4</v>
      </c>
      <c r="AN160" s="85">
        <f t="shared" si="18"/>
        <v>1098240</v>
      </c>
      <c r="AO160" s="85">
        <f t="shared" si="19"/>
        <v>0</v>
      </c>
      <c r="AP160" s="85">
        <f t="shared" si="20"/>
        <v>0</v>
      </c>
      <c r="AQ160" s="62"/>
      <c r="AR160" s="99"/>
      <c r="AS160" s="99"/>
      <c r="AT160" s="99"/>
      <c r="AU160" s="99"/>
    </row>
    <row r="161" spans="1:47">
      <c r="A161" s="11" t="s">
        <v>218</v>
      </c>
      <c r="B161" s="11">
        <v>1021</v>
      </c>
      <c r="D161" s="49" t="s">
        <v>14</v>
      </c>
      <c r="E161" s="47">
        <v>5</v>
      </c>
      <c r="F161" s="47">
        <v>2</v>
      </c>
      <c r="G161" s="47">
        <v>4</v>
      </c>
      <c r="H161" s="47">
        <v>2</v>
      </c>
      <c r="I161" s="47">
        <v>4</v>
      </c>
      <c r="J161" s="47">
        <v>4</v>
      </c>
      <c r="K161" s="47" t="s">
        <v>41</v>
      </c>
      <c r="L161" s="48">
        <v>5</v>
      </c>
      <c r="M161" s="48"/>
      <c r="N161" s="47"/>
      <c r="O161" s="11" t="s">
        <v>33</v>
      </c>
      <c r="P161" s="11" t="s">
        <v>25</v>
      </c>
      <c r="W161" s="45">
        <v>6</v>
      </c>
      <c r="X161" s="45">
        <v>2</v>
      </c>
      <c r="Y161" s="45">
        <v>4</v>
      </c>
      <c r="Z161" s="45"/>
      <c r="AA161" s="184" t="s">
        <v>54</v>
      </c>
      <c r="AB161" s="11" t="s">
        <v>345</v>
      </c>
      <c r="AC161" s="60">
        <f t="shared" si="14"/>
        <v>0</v>
      </c>
      <c r="AD161" s="60">
        <f t="shared" si="15"/>
        <v>1</v>
      </c>
      <c r="AE161" s="61">
        <f t="shared" si="16"/>
        <v>1</v>
      </c>
      <c r="AF161" s="61">
        <f>INDEX($BA$26:BF$44,MATCH(AE161,$AZ$26:$AZ$44,-1),MATCH(D161,$BA$25:$BF$25))</f>
        <v>0.5</v>
      </c>
      <c r="AG161" s="61">
        <v>1</v>
      </c>
      <c r="AH161" s="61">
        <v>1</v>
      </c>
      <c r="AI161" s="61">
        <v>1</v>
      </c>
      <c r="AJ161" s="61">
        <v>1</v>
      </c>
      <c r="AK161" s="61">
        <v>1</v>
      </c>
      <c r="AL161" s="61">
        <v>0.8</v>
      </c>
      <c r="AM161" s="61">
        <f t="shared" si="17"/>
        <v>448</v>
      </c>
      <c r="AN161" s="62">
        <f t="shared" si="18"/>
        <v>268800</v>
      </c>
      <c r="AO161" s="62">
        <f t="shared" si="19"/>
        <v>0</v>
      </c>
      <c r="AP161" s="62">
        <f t="shared" si="20"/>
        <v>0</v>
      </c>
      <c r="AQ161" s="62"/>
      <c r="AR161" s="99"/>
      <c r="AS161" s="99"/>
      <c r="AT161" s="99"/>
      <c r="AU161" s="99"/>
    </row>
    <row r="162" spans="1:47">
      <c r="A162" s="11" t="s">
        <v>159</v>
      </c>
      <c r="B162" s="11">
        <v>2803</v>
      </c>
      <c r="D162" s="49" t="s">
        <v>17</v>
      </c>
      <c r="E162" s="47">
        <v>8</v>
      </c>
      <c r="F162" s="47">
        <v>9</v>
      </c>
      <c r="G162" s="47" t="s">
        <v>15</v>
      </c>
      <c r="H162" s="47">
        <v>2</v>
      </c>
      <c r="I162" s="47">
        <v>3</v>
      </c>
      <c r="J162" s="47">
        <v>7</v>
      </c>
      <c r="K162" s="47" t="s">
        <v>41</v>
      </c>
      <c r="L162" s="48">
        <v>5</v>
      </c>
      <c r="M162" s="48"/>
      <c r="N162" s="47"/>
      <c r="O162" s="11" t="s">
        <v>33</v>
      </c>
      <c r="P162" s="11" t="s">
        <v>25</v>
      </c>
      <c r="Q162" s="11" t="s">
        <v>30</v>
      </c>
      <c r="W162" s="45">
        <v>6</v>
      </c>
      <c r="X162" s="45">
        <v>0</v>
      </c>
      <c r="Y162" s="45">
        <v>4</v>
      </c>
      <c r="Z162" s="45"/>
      <c r="AA162" s="184" t="s">
        <v>27</v>
      </c>
      <c r="AB162" s="11" t="s">
        <v>335</v>
      </c>
      <c r="AC162" s="60">
        <f t="shared" si="14"/>
        <v>0</v>
      </c>
      <c r="AD162" s="60">
        <f t="shared" si="15"/>
        <v>1</v>
      </c>
      <c r="AE162" s="61">
        <f t="shared" si="16"/>
        <v>1</v>
      </c>
      <c r="AF162" s="61">
        <f>INDEX($BA$26:BF$44,MATCH(AE162,$AZ$26:$AZ$44,-1),MATCH(D162,$BA$25:$BF$25))</f>
        <v>0</v>
      </c>
      <c r="AG162" s="61">
        <v>1</v>
      </c>
      <c r="AH162" s="61">
        <v>1</v>
      </c>
      <c r="AI162" s="61">
        <v>1</v>
      </c>
      <c r="AJ162" s="61">
        <v>1</v>
      </c>
      <c r="AK162" s="61">
        <v>1</v>
      </c>
      <c r="AL162" s="61">
        <v>0.8</v>
      </c>
      <c r="AM162" s="61">
        <f t="shared" si="17"/>
        <v>448</v>
      </c>
      <c r="AN162" s="62">
        <f t="shared" si="18"/>
        <v>268800</v>
      </c>
      <c r="AO162" s="62">
        <f t="shared" si="19"/>
        <v>0</v>
      </c>
      <c r="AP162" s="62">
        <f t="shared" si="20"/>
        <v>0</v>
      </c>
      <c r="AQ162" s="62"/>
      <c r="AR162" s="99"/>
      <c r="AS162" s="99"/>
      <c r="AT162" s="99"/>
      <c r="AU162" s="99"/>
    </row>
    <row r="163" spans="1:47">
      <c r="A163" s="11" t="s">
        <v>220</v>
      </c>
      <c r="B163" s="11">
        <v>1033</v>
      </c>
      <c r="D163" s="49" t="s">
        <v>14</v>
      </c>
      <c r="E163" s="47">
        <v>4</v>
      </c>
      <c r="F163" s="47">
        <v>2</v>
      </c>
      <c r="G163" s="47">
        <v>2</v>
      </c>
      <c r="H163" s="47">
        <v>2</v>
      </c>
      <c r="I163" s="47">
        <v>2</v>
      </c>
      <c r="J163" s="47">
        <v>2</v>
      </c>
      <c r="K163" s="47" t="s">
        <v>41</v>
      </c>
      <c r="L163" s="48">
        <v>9</v>
      </c>
      <c r="M163" s="48"/>
      <c r="N163" s="47"/>
      <c r="O163" s="11" t="s">
        <v>33</v>
      </c>
      <c r="P163" s="11" t="s">
        <v>25</v>
      </c>
      <c r="Q163" s="11" t="s">
        <v>6</v>
      </c>
      <c r="W163" s="45">
        <v>5</v>
      </c>
      <c r="X163" s="45">
        <v>2</v>
      </c>
      <c r="Y163" s="45">
        <v>3</v>
      </c>
      <c r="Z163" s="45"/>
      <c r="AA163" s="184" t="s">
        <v>207</v>
      </c>
      <c r="AB163" s="11" t="s">
        <v>349</v>
      </c>
      <c r="AC163" s="60">
        <f t="shared" si="14"/>
        <v>1</v>
      </c>
      <c r="AD163" s="60">
        <f t="shared" si="15"/>
        <v>1</v>
      </c>
      <c r="AE163" s="61">
        <f t="shared" si="16"/>
        <v>2</v>
      </c>
      <c r="AF163" s="61">
        <f>INDEX($BA$26:BF$44,MATCH(AE163,$AZ$26:$AZ$44,-1),MATCH(D163,$BA$25:$BF$25))</f>
        <v>0.5</v>
      </c>
      <c r="AG163" s="61">
        <v>1</v>
      </c>
      <c r="AH163" s="61">
        <v>1</v>
      </c>
      <c r="AI163" s="61">
        <v>1</v>
      </c>
      <c r="AJ163" s="61">
        <v>1</v>
      </c>
      <c r="AK163" s="61">
        <v>1</v>
      </c>
      <c r="AL163" s="61">
        <v>0.8</v>
      </c>
      <c r="AM163" s="61">
        <f t="shared" si="17"/>
        <v>2928</v>
      </c>
      <c r="AN163" s="62">
        <f t="shared" si="18"/>
        <v>1464000</v>
      </c>
      <c r="AO163" s="62">
        <f t="shared" si="19"/>
        <v>0</v>
      </c>
      <c r="AP163" s="62">
        <f t="shared" si="20"/>
        <v>0</v>
      </c>
      <c r="AQ163" s="85"/>
      <c r="AR163" s="100"/>
      <c r="AS163" s="100"/>
      <c r="AT163" s="100"/>
      <c r="AU163" s="100"/>
    </row>
    <row r="164" spans="1:47">
      <c r="A164" s="58" t="s">
        <v>292</v>
      </c>
      <c r="B164" s="58">
        <v>2633</v>
      </c>
      <c r="C164" s="58"/>
      <c r="D164" s="63" t="s">
        <v>17</v>
      </c>
      <c r="E164" s="64">
        <v>6</v>
      </c>
      <c r="F164" s="64">
        <v>5</v>
      </c>
      <c r="G164" s="64">
        <v>7</v>
      </c>
      <c r="H164" s="64">
        <v>2</v>
      </c>
      <c r="I164" s="64">
        <v>6</v>
      </c>
      <c r="J164" s="64">
        <v>3</v>
      </c>
      <c r="K164" s="64" t="s">
        <v>41</v>
      </c>
      <c r="L164" s="65">
        <v>9</v>
      </c>
      <c r="M164" s="65"/>
      <c r="N164" s="64"/>
      <c r="O164" s="58" t="s">
        <v>33</v>
      </c>
      <c r="P164" s="58" t="s">
        <v>25</v>
      </c>
      <c r="Q164" s="58"/>
      <c r="R164" s="58"/>
      <c r="S164" s="58"/>
      <c r="T164" s="58"/>
      <c r="U164" s="58"/>
      <c r="V164" s="58"/>
      <c r="W164" s="67">
        <v>3</v>
      </c>
      <c r="X164" s="67">
        <v>1</v>
      </c>
      <c r="Y164" s="67">
        <v>0</v>
      </c>
      <c r="Z164" s="67"/>
      <c r="AA164" s="185" t="s">
        <v>587</v>
      </c>
      <c r="AB164" s="58" t="s">
        <v>351</v>
      </c>
      <c r="AC164" s="60">
        <f t="shared" si="14"/>
        <v>1</v>
      </c>
      <c r="AD164" s="60">
        <f t="shared" si="15"/>
        <v>1</v>
      </c>
      <c r="AE164" s="61">
        <f t="shared" si="16"/>
        <v>2</v>
      </c>
      <c r="AF164" s="61">
        <f>INDEX($BA$26:BF$44,MATCH(AE164,$AZ$26:$AZ$44,-1),MATCH(D164,$BA$25:$BF$25))</f>
        <v>0</v>
      </c>
      <c r="AG164" s="61">
        <v>1</v>
      </c>
      <c r="AH164" s="61">
        <v>1</v>
      </c>
      <c r="AI164" s="61">
        <v>1</v>
      </c>
      <c r="AJ164" s="61">
        <v>1</v>
      </c>
      <c r="AK164" s="61">
        <v>1</v>
      </c>
      <c r="AL164" s="61">
        <v>0.8</v>
      </c>
      <c r="AM164" s="68">
        <f t="shared" si="17"/>
        <v>2928</v>
      </c>
      <c r="AN164" s="69">
        <f t="shared" si="18"/>
        <v>878400</v>
      </c>
      <c r="AO164" s="69">
        <f t="shared" si="19"/>
        <v>0</v>
      </c>
      <c r="AP164" s="69">
        <f t="shared" si="20"/>
        <v>0</v>
      </c>
      <c r="AQ164" s="62"/>
      <c r="AR164" s="99"/>
      <c r="AS164" s="99"/>
      <c r="AT164" s="99"/>
      <c r="AU164" s="99"/>
    </row>
    <row r="165" spans="1:47">
      <c r="A165" s="11" t="s">
        <v>142</v>
      </c>
      <c r="B165" s="11">
        <v>2407</v>
      </c>
      <c r="D165" s="49" t="s">
        <v>22</v>
      </c>
      <c r="E165" s="47">
        <v>2</v>
      </c>
      <c r="F165" s="47">
        <v>0</v>
      </c>
      <c r="G165" s="47">
        <v>0</v>
      </c>
      <c r="H165" s="47">
        <v>2</v>
      </c>
      <c r="I165" s="47">
        <v>4</v>
      </c>
      <c r="J165" s="47">
        <v>4</v>
      </c>
      <c r="K165" s="47" t="s">
        <v>41</v>
      </c>
      <c r="L165" s="48">
        <v>5</v>
      </c>
      <c r="M165" s="48"/>
      <c r="N165" s="47"/>
      <c r="O165" s="11" t="s">
        <v>33</v>
      </c>
      <c r="P165" s="11" t="s">
        <v>25</v>
      </c>
      <c r="Q165" s="11" t="s">
        <v>34</v>
      </c>
      <c r="W165" s="45">
        <v>3</v>
      </c>
      <c r="X165" s="45">
        <v>0</v>
      </c>
      <c r="Y165" s="45">
        <v>2</v>
      </c>
      <c r="Z165" s="45"/>
      <c r="AA165" s="184" t="s">
        <v>592</v>
      </c>
      <c r="AB165" s="11" t="s">
        <v>334</v>
      </c>
      <c r="AC165" s="60">
        <f t="shared" si="14"/>
        <v>0</v>
      </c>
      <c r="AD165" s="60">
        <f t="shared" si="15"/>
        <v>1</v>
      </c>
      <c r="AE165" s="61">
        <f t="shared" si="16"/>
        <v>1</v>
      </c>
      <c r="AF165" s="61">
        <f>INDEX($BA$26:BF$44,MATCH(AE165,$AZ$26:$AZ$44,-1),MATCH(D165,$BA$25:$BF$25))</f>
        <v>0</v>
      </c>
      <c r="AG165" s="61">
        <v>1</v>
      </c>
      <c r="AH165" s="61">
        <v>1</v>
      </c>
      <c r="AI165" s="61">
        <v>1</v>
      </c>
      <c r="AJ165" s="61">
        <v>1</v>
      </c>
      <c r="AK165" s="61">
        <v>1</v>
      </c>
      <c r="AL165" s="61">
        <v>0.8</v>
      </c>
      <c r="AM165" s="61">
        <f t="shared" si="17"/>
        <v>448</v>
      </c>
      <c r="AN165" s="62">
        <f t="shared" si="18"/>
        <v>134400</v>
      </c>
      <c r="AO165" s="62">
        <f t="shared" si="19"/>
        <v>0</v>
      </c>
      <c r="AP165" s="62">
        <f t="shared" si="20"/>
        <v>0</v>
      </c>
      <c r="AQ165" s="69"/>
      <c r="AR165" s="99"/>
      <c r="AS165" s="99"/>
      <c r="AT165" s="99"/>
      <c r="AU165" s="99"/>
    </row>
    <row r="166" spans="1:47">
      <c r="A166" s="58" t="s">
        <v>303</v>
      </c>
      <c r="B166" s="58">
        <v>2735</v>
      </c>
      <c r="C166" s="58"/>
      <c r="D166" s="63" t="s">
        <v>17</v>
      </c>
      <c r="E166" s="64">
        <v>7</v>
      </c>
      <c r="F166" s="64">
        <v>6</v>
      </c>
      <c r="G166" s="64">
        <v>7</v>
      </c>
      <c r="H166" s="64">
        <v>2</v>
      </c>
      <c r="I166" s="64">
        <v>6</v>
      </c>
      <c r="J166" s="64">
        <v>3</v>
      </c>
      <c r="K166" s="64" t="s">
        <v>41</v>
      </c>
      <c r="L166" s="65">
        <v>9</v>
      </c>
      <c r="M166" s="65"/>
      <c r="N166" s="64"/>
      <c r="O166" s="58" t="s">
        <v>33</v>
      </c>
      <c r="P166" s="58" t="s">
        <v>25</v>
      </c>
      <c r="Q166" s="58"/>
      <c r="R166" s="58"/>
      <c r="S166" s="58"/>
      <c r="T166" s="58"/>
      <c r="U166" s="58"/>
      <c r="V166" s="58"/>
      <c r="W166" s="67">
        <v>3</v>
      </c>
      <c r="X166" s="67">
        <v>1</v>
      </c>
      <c r="Y166" s="67">
        <v>4</v>
      </c>
      <c r="Z166" s="67"/>
      <c r="AA166" s="185" t="s">
        <v>587</v>
      </c>
      <c r="AB166" s="58" t="s">
        <v>351</v>
      </c>
      <c r="AC166" s="60">
        <f t="shared" si="14"/>
        <v>1</v>
      </c>
      <c r="AD166" s="60">
        <f t="shared" si="15"/>
        <v>1</v>
      </c>
      <c r="AE166" s="61">
        <f t="shared" si="16"/>
        <v>2</v>
      </c>
      <c r="AF166" s="61">
        <f>INDEX($BA$26:BF$44,MATCH(AE166,$AZ$26:$AZ$44,-1),MATCH(D166,$BA$25:$BF$25))</f>
        <v>0</v>
      </c>
      <c r="AG166" s="61">
        <v>1</v>
      </c>
      <c r="AH166" s="61">
        <v>1</v>
      </c>
      <c r="AI166" s="61">
        <v>1</v>
      </c>
      <c r="AJ166" s="61">
        <v>1</v>
      </c>
      <c r="AK166" s="61">
        <v>1</v>
      </c>
      <c r="AL166" s="61">
        <v>0.8</v>
      </c>
      <c r="AM166" s="68">
        <f t="shared" si="17"/>
        <v>2928</v>
      </c>
      <c r="AN166" s="69">
        <f t="shared" si="18"/>
        <v>878400</v>
      </c>
      <c r="AO166" s="69">
        <f t="shared" si="19"/>
        <v>0</v>
      </c>
      <c r="AP166" s="69">
        <f t="shared" si="20"/>
        <v>0</v>
      </c>
      <c r="AQ166" s="69"/>
      <c r="AR166" s="99"/>
      <c r="AS166" s="99"/>
      <c r="AT166" s="99"/>
      <c r="AU166" s="99"/>
    </row>
    <row r="167" spans="1:47">
      <c r="A167" s="11" t="s">
        <v>105</v>
      </c>
      <c r="B167" s="11">
        <v>1502</v>
      </c>
      <c r="D167" s="49" t="s">
        <v>14</v>
      </c>
      <c r="E167" s="47">
        <v>4</v>
      </c>
      <c r="F167" s="47">
        <v>0</v>
      </c>
      <c r="G167" s="47">
        <v>4</v>
      </c>
      <c r="H167" s="47">
        <v>2</v>
      </c>
      <c r="I167" s="47">
        <v>1</v>
      </c>
      <c r="J167" s="47">
        <v>3</v>
      </c>
      <c r="K167" s="47" t="s">
        <v>41</v>
      </c>
      <c r="L167" s="48">
        <v>8</v>
      </c>
      <c r="M167" s="48"/>
      <c r="N167" s="47"/>
      <c r="O167" s="11" t="s">
        <v>32</v>
      </c>
      <c r="P167" s="11" t="s">
        <v>33</v>
      </c>
      <c r="Q167" s="11" t="s">
        <v>25</v>
      </c>
      <c r="R167" s="11" t="s">
        <v>34</v>
      </c>
      <c r="W167" s="45">
        <v>3</v>
      </c>
      <c r="X167" s="45">
        <v>0</v>
      </c>
      <c r="Y167" s="45">
        <v>5</v>
      </c>
      <c r="Z167" s="45"/>
      <c r="AA167" s="184" t="s">
        <v>52</v>
      </c>
      <c r="AB167" s="11" t="s">
        <v>333</v>
      </c>
      <c r="AC167" s="60">
        <f t="shared" si="14"/>
        <v>0.5</v>
      </c>
      <c r="AD167" s="60">
        <f t="shared" si="15"/>
        <v>1</v>
      </c>
      <c r="AE167" s="61">
        <f t="shared" si="16"/>
        <v>1.5</v>
      </c>
      <c r="AF167" s="61">
        <f>INDEX($BA$26:BF$44,MATCH(AE167,$AZ$26:$AZ$44,-1),MATCH(D167,$BA$25:$BF$25))</f>
        <v>0.5</v>
      </c>
      <c r="AG167" s="61">
        <v>1</v>
      </c>
      <c r="AH167" s="61">
        <v>1</v>
      </c>
      <c r="AI167" s="61">
        <v>1</v>
      </c>
      <c r="AJ167" s="61">
        <v>0.8</v>
      </c>
      <c r="AK167" s="61">
        <v>1</v>
      </c>
      <c r="AL167" s="61">
        <v>0.8</v>
      </c>
      <c r="AM167" s="61">
        <f t="shared" si="17"/>
        <v>1465.6000000000001</v>
      </c>
      <c r="AN167" s="62">
        <f t="shared" si="18"/>
        <v>439680.00000000006</v>
      </c>
      <c r="AO167" s="62">
        <f t="shared" si="19"/>
        <v>0</v>
      </c>
      <c r="AP167" s="62">
        <f t="shared" si="20"/>
        <v>0</v>
      </c>
      <c r="AQ167" s="69"/>
      <c r="AR167" s="100"/>
      <c r="AS167" s="100"/>
      <c r="AT167" s="100"/>
      <c r="AU167" s="100"/>
    </row>
    <row r="168" spans="1:47">
      <c r="A168" s="57" t="s">
        <v>300</v>
      </c>
      <c r="B168" s="57">
        <v>2731</v>
      </c>
      <c r="C168" s="57"/>
      <c r="D168" s="71" t="s">
        <v>17</v>
      </c>
      <c r="E168" s="72">
        <v>5</v>
      </c>
      <c r="F168" s="72">
        <v>5</v>
      </c>
      <c r="G168" s="72">
        <v>8</v>
      </c>
      <c r="H168" s="72">
        <v>2</v>
      </c>
      <c r="I168" s="72">
        <v>6</v>
      </c>
      <c r="J168" s="72">
        <v>3</v>
      </c>
      <c r="K168" s="72" t="s">
        <v>41</v>
      </c>
      <c r="L168" s="73">
        <v>9</v>
      </c>
      <c r="M168" s="73"/>
      <c r="N168" s="72"/>
      <c r="O168" s="57" t="s">
        <v>33</v>
      </c>
      <c r="P168" s="57" t="s">
        <v>25</v>
      </c>
      <c r="Q168" s="57"/>
      <c r="R168" s="57"/>
      <c r="S168" s="57"/>
      <c r="T168" s="57"/>
      <c r="U168" s="57"/>
      <c r="V168" s="57"/>
      <c r="W168" s="75">
        <v>3</v>
      </c>
      <c r="X168" s="75">
        <v>0</v>
      </c>
      <c r="Y168" s="75">
        <v>4</v>
      </c>
      <c r="Z168" s="75"/>
      <c r="AA168" s="187" t="s">
        <v>587</v>
      </c>
      <c r="AB168" s="57" t="s">
        <v>351</v>
      </c>
      <c r="AC168" s="60">
        <f t="shared" si="14"/>
        <v>1</v>
      </c>
      <c r="AD168" s="60">
        <f t="shared" si="15"/>
        <v>1</v>
      </c>
      <c r="AE168" s="61">
        <f t="shared" si="16"/>
        <v>2</v>
      </c>
      <c r="AF168" s="61">
        <f>INDEX($BA$26:BF$44,MATCH(AE168,$AZ$26:$AZ$44,-1),MATCH(D168,$BA$25:$BF$25))</f>
        <v>0</v>
      </c>
      <c r="AG168" s="61">
        <v>1</v>
      </c>
      <c r="AH168" s="61">
        <v>1</v>
      </c>
      <c r="AI168" s="61">
        <v>1</v>
      </c>
      <c r="AJ168" s="61">
        <v>1</v>
      </c>
      <c r="AK168" s="61">
        <v>0.8</v>
      </c>
      <c r="AL168" s="61">
        <v>0.8</v>
      </c>
      <c r="AM168" s="76">
        <f t="shared" si="17"/>
        <v>2342.4</v>
      </c>
      <c r="AN168" s="77">
        <f t="shared" si="18"/>
        <v>702720</v>
      </c>
      <c r="AO168" s="77">
        <f t="shared" si="19"/>
        <v>0</v>
      </c>
      <c r="AP168" s="77">
        <f t="shared" si="20"/>
        <v>0</v>
      </c>
      <c r="AQ168" s="62"/>
    </row>
    <row r="169" spans="1:47">
      <c r="A169" s="11" t="s">
        <v>155</v>
      </c>
      <c r="B169" s="11">
        <v>2702</v>
      </c>
      <c r="D169" s="49" t="s">
        <v>22</v>
      </c>
      <c r="E169" s="47">
        <v>4</v>
      </c>
      <c r="F169" s="47">
        <v>7</v>
      </c>
      <c r="G169" s="47">
        <v>6</v>
      </c>
      <c r="H169" s="47">
        <v>2</v>
      </c>
      <c r="I169" s="47">
        <v>0</v>
      </c>
      <c r="J169" s="47">
        <v>0</v>
      </c>
      <c r="K169" s="47" t="s">
        <v>41</v>
      </c>
      <c r="L169" s="48">
        <v>4</v>
      </c>
      <c r="M169" s="48"/>
      <c r="N169" s="47"/>
      <c r="O169" s="11" t="s">
        <v>33</v>
      </c>
      <c r="P169" s="11" t="s">
        <v>25</v>
      </c>
      <c r="W169" s="45">
        <v>3</v>
      </c>
      <c r="X169" s="45">
        <v>0</v>
      </c>
      <c r="Y169" s="45">
        <v>2</v>
      </c>
      <c r="Z169" s="45"/>
      <c r="AA169" s="184" t="s">
        <v>27</v>
      </c>
      <c r="AB169" s="11" t="s">
        <v>335</v>
      </c>
      <c r="AC169" s="60">
        <f t="shared" si="14"/>
        <v>0</v>
      </c>
      <c r="AD169" s="60">
        <f t="shared" si="15"/>
        <v>1</v>
      </c>
      <c r="AE169" s="61">
        <f t="shared" si="16"/>
        <v>1</v>
      </c>
      <c r="AF169" s="61">
        <f>INDEX($BA$26:BF$44,MATCH(AE169,$AZ$26:$AZ$44,-1),MATCH(D169,$BA$25:$BF$25))</f>
        <v>0</v>
      </c>
      <c r="AG169" s="61">
        <v>1</v>
      </c>
      <c r="AH169" s="61">
        <v>1</v>
      </c>
      <c r="AI169" s="61">
        <v>1</v>
      </c>
      <c r="AJ169" s="61">
        <v>1</v>
      </c>
      <c r="AK169" s="61">
        <v>1</v>
      </c>
      <c r="AL169" s="61">
        <v>0.8</v>
      </c>
      <c r="AM169" s="61">
        <f t="shared" si="17"/>
        <v>280</v>
      </c>
      <c r="AN169" s="62">
        <f t="shared" si="18"/>
        <v>84000</v>
      </c>
      <c r="AO169" s="62">
        <f t="shared" si="19"/>
        <v>0</v>
      </c>
      <c r="AP169" s="62">
        <f t="shared" si="20"/>
        <v>0</v>
      </c>
      <c r="AQ169" s="69"/>
      <c r="AR169" s="100"/>
      <c r="AS169" s="100"/>
      <c r="AT169" s="100"/>
      <c r="AU169" s="100"/>
    </row>
    <row r="170" spans="1:47">
      <c r="A170" s="78" t="s">
        <v>308</v>
      </c>
      <c r="B170" s="78">
        <v>2831</v>
      </c>
      <c r="C170" s="78"/>
      <c r="D170" s="79" t="s">
        <v>17</v>
      </c>
      <c r="E170" s="80">
        <v>5</v>
      </c>
      <c r="F170" s="80">
        <v>5</v>
      </c>
      <c r="G170" s="80">
        <v>3</v>
      </c>
      <c r="H170" s="80">
        <v>2</v>
      </c>
      <c r="I170" s="80">
        <v>6</v>
      </c>
      <c r="J170" s="80">
        <v>3</v>
      </c>
      <c r="K170" s="80" t="s">
        <v>41</v>
      </c>
      <c r="L170" s="81">
        <v>9</v>
      </c>
      <c r="M170" s="81"/>
      <c r="N170" s="80"/>
      <c r="O170" s="78" t="s">
        <v>33</v>
      </c>
      <c r="P170" s="78" t="s">
        <v>25</v>
      </c>
      <c r="Q170" s="78" t="s">
        <v>6</v>
      </c>
      <c r="R170" s="78"/>
      <c r="S170" s="78"/>
      <c r="T170" s="78"/>
      <c r="U170" s="78"/>
      <c r="V170" s="78"/>
      <c r="W170" s="56">
        <v>3</v>
      </c>
      <c r="X170" s="56">
        <v>0</v>
      </c>
      <c r="Y170" s="56">
        <v>4</v>
      </c>
      <c r="Z170" s="56"/>
      <c r="AA170" s="186" t="s">
        <v>587</v>
      </c>
      <c r="AB170" s="78" t="s">
        <v>351</v>
      </c>
      <c r="AC170" s="60">
        <f t="shared" si="14"/>
        <v>1</v>
      </c>
      <c r="AD170" s="60">
        <f t="shared" si="15"/>
        <v>1</v>
      </c>
      <c r="AE170" s="61">
        <f t="shared" si="16"/>
        <v>2</v>
      </c>
      <c r="AF170" s="61">
        <f>INDEX($BA$26:BF$44,MATCH(AE170,$AZ$26:$AZ$44,-1),MATCH(D170,$BA$25:$BF$25))</f>
        <v>0</v>
      </c>
      <c r="AG170" s="61">
        <v>1</v>
      </c>
      <c r="AH170" s="61">
        <v>1</v>
      </c>
      <c r="AI170" s="61">
        <v>1</v>
      </c>
      <c r="AJ170" s="61">
        <v>1</v>
      </c>
      <c r="AK170" s="61">
        <v>0.8</v>
      </c>
      <c r="AL170" s="61">
        <v>0.8</v>
      </c>
      <c r="AM170" s="84">
        <f t="shared" si="17"/>
        <v>2342.4</v>
      </c>
      <c r="AN170" s="85">
        <f t="shared" si="18"/>
        <v>702720</v>
      </c>
      <c r="AO170" s="85">
        <f t="shared" si="19"/>
        <v>0</v>
      </c>
      <c r="AP170" s="85">
        <f t="shared" si="20"/>
        <v>0</v>
      </c>
      <c r="AQ170" s="62"/>
      <c r="AR170" s="99"/>
      <c r="AS170" s="99"/>
      <c r="AT170" s="99"/>
      <c r="AU170" s="99"/>
    </row>
    <row r="171" spans="1:47">
      <c r="A171" s="11" t="s">
        <v>245</v>
      </c>
      <c r="B171" s="11">
        <v>1617</v>
      </c>
      <c r="D171" s="49" t="s">
        <v>17</v>
      </c>
      <c r="E171" s="47">
        <v>4</v>
      </c>
      <c r="F171" s="47">
        <v>4</v>
      </c>
      <c r="G171" s="47">
        <v>0</v>
      </c>
      <c r="H171" s="47">
        <v>2</v>
      </c>
      <c r="I171" s="47">
        <v>3</v>
      </c>
      <c r="J171" s="47">
        <v>3</v>
      </c>
      <c r="K171" s="47" t="s">
        <v>41</v>
      </c>
      <c r="L171" s="48">
        <v>7</v>
      </c>
      <c r="M171" s="48"/>
      <c r="N171" s="47"/>
      <c r="O171" s="11" t="s">
        <v>35</v>
      </c>
      <c r="P171" s="11" t="s">
        <v>33</v>
      </c>
      <c r="Q171" s="11" t="s">
        <v>25</v>
      </c>
      <c r="R171" s="11" t="s">
        <v>6</v>
      </c>
      <c r="W171" s="45">
        <v>3</v>
      </c>
      <c r="X171" s="45">
        <v>1</v>
      </c>
      <c r="Y171" s="45">
        <v>0</v>
      </c>
      <c r="Z171" s="45"/>
      <c r="AA171" s="184" t="s">
        <v>55</v>
      </c>
      <c r="AB171" s="11" t="s">
        <v>341</v>
      </c>
      <c r="AC171" s="60">
        <f t="shared" si="14"/>
        <v>0.5</v>
      </c>
      <c r="AD171" s="60">
        <f t="shared" si="15"/>
        <v>1</v>
      </c>
      <c r="AE171" s="61">
        <f t="shared" si="16"/>
        <v>1.5</v>
      </c>
      <c r="AF171" s="61">
        <f>INDEX($BA$26:BF$44,MATCH(AE171,$AZ$26:$AZ$44,-1),MATCH(D171,$BA$25:$BF$25))</f>
        <v>0</v>
      </c>
      <c r="AG171" s="61">
        <v>1.6</v>
      </c>
      <c r="AH171" s="61">
        <v>1</v>
      </c>
      <c r="AI171" s="61">
        <v>1.2</v>
      </c>
      <c r="AJ171" s="61">
        <v>1</v>
      </c>
      <c r="AK171" s="61">
        <v>1</v>
      </c>
      <c r="AL171" s="61">
        <v>0.8</v>
      </c>
      <c r="AM171" s="61">
        <f t="shared" si="17"/>
        <v>2196.48</v>
      </c>
      <c r="AN171" s="62">
        <f t="shared" si="18"/>
        <v>658944</v>
      </c>
      <c r="AO171" s="62">
        <f t="shared" si="19"/>
        <v>0</v>
      </c>
      <c r="AP171" s="62">
        <f t="shared" si="20"/>
        <v>0</v>
      </c>
      <c r="AQ171" s="62"/>
      <c r="AR171" s="100"/>
      <c r="AS171" s="100"/>
      <c r="AT171" s="100"/>
      <c r="AU171" s="100"/>
    </row>
    <row r="172" spans="1:47">
      <c r="A172" s="78" t="s">
        <v>271</v>
      </c>
      <c r="B172" s="78">
        <v>2038</v>
      </c>
      <c r="C172" s="78"/>
      <c r="D172" s="79" t="s">
        <v>14</v>
      </c>
      <c r="E172" s="80">
        <v>9</v>
      </c>
      <c r="F172" s="80">
        <v>5</v>
      </c>
      <c r="G172" s="80" t="s">
        <v>15</v>
      </c>
      <c r="H172" s="80">
        <v>2</v>
      </c>
      <c r="I172" s="80">
        <v>0</v>
      </c>
      <c r="J172" s="80">
        <v>0</v>
      </c>
      <c r="K172" s="80" t="s">
        <v>41</v>
      </c>
      <c r="L172" s="81" t="s">
        <v>15</v>
      </c>
      <c r="M172" s="81"/>
      <c r="N172" s="80"/>
      <c r="O172" s="78" t="s">
        <v>33</v>
      </c>
      <c r="P172" s="78" t="s">
        <v>25</v>
      </c>
      <c r="Q172" s="78" t="s">
        <v>30</v>
      </c>
      <c r="R172" s="78"/>
      <c r="S172" s="78"/>
      <c r="T172" s="78"/>
      <c r="U172" s="78"/>
      <c r="V172" s="78"/>
      <c r="W172" s="56">
        <v>3</v>
      </c>
      <c r="X172" s="56">
        <v>0</v>
      </c>
      <c r="Y172" s="56">
        <v>3</v>
      </c>
      <c r="Z172" s="56"/>
      <c r="AA172" s="186" t="s">
        <v>243</v>
      </c>
      <c r="AB172" s="78" t="s">
        <v>350</v>
      </c>
      <c r="AC172" s="60">
        <f t="shared" si="14"/>
        <v>1</v>
      </c>
      <c r="AD172" s="60">
        <f t="shared" si="15"/>
        <v>1</v>
      </c>
      <c r="AE172" s="61">
        <f t="shared" si="16"/>
        <v>2</v>
      </c>
      <c r="AF172" s="61">
        <f>INDEX($BA$26:BF$44,MATCH(AE172,$AZ$26:$AZ$44,-1),MATCH(D172,$BA$25:$BF$25))</f>
        <v>0.5</v>
      </c>
      <c r="AG172" s="61">
        <v>1</v>
      </c>
      <c r="AH172" s="61">
        <v>1</v>
      </c>
      <c r="AI172" s="61">
        <v>1.2</v>
      </c>
      <c r="AJ172" s="61">
        <v>1</v>
      </c>
      <c r="AK172" s="61">
        <v>1</v>
      </c>
      <c r="AL172" s="61">
        <v>0.8</v>
      </c>
      <c r="AM172" s="84">
        <f t="shared" si="17"/>
        <v>5625.6</v>
      </c>
      <c r="AN172" s="85">
        <f t="shared" si="18"/>
        <v>1687680</v>
      </c>
      <c r="AO172" s="85">
        <f t="shared" si="19"/>
        <v>0</v>
      </c>
      <c r="AP172" s="85">
        <f t="shared" si="20"/>
        <v>0</v>
      </c>
      <c r="AQ172" s="62"/>
      <c r="AR172" s="99"/>
      <c r="AS172" s="99"/>
      <c r="AT172" s="99"/>
      <c r="AU172" s="99"/>
    </row>
    <row r="173" spans="1:47">
      <c r="A173" s="11" t="s">
        <v>192</v>
      </c>
      <c r="B173" s="11">
        <v>517</v>
      </c>
      <c r="D173" s="49" t="s">
        <v>22</v>
      </c>
      <c r="E173" s="47">
        <v>5</v>
      </c>
      <c r="F173" s="47">
        <v>3</v>
      </c>
      <c r="G173" s="47">
        <v>4</v>
      </c>
      <c r="H173" s="47">
        <v>2</v>
      </c>
      <c r="I173" s="47">
        <v>2</v>
      </c>
      <c r="J173" s="47">
        <v>4</v>
      </c>
      <c r="K173" s="47" t="s">
        <v>41</v>
      </c>
      <c r="L173" s="48">
        <v>2</v>
      </c>
      <c r="M173" s="48"/>
      <c r="N173" s="47"/>
      <c r="O173" s="11" t="s">
        <v>33</v>
      </c>
      <c r="P173" s="11" t="s">
        <v>25</v>
      </c>
      <c r="W173" s="45">
        <v>3</v>
      </c>
      <c r="X173" s="45">
        <v>0</v>
      </c>
      <c r="Y173" s="45">
        <v>2</v>
      </c>
      <c r="Z173" s="45"/>
      <c r="AA173" s="184" t="s">
        <v>54</v>
      </c>
      <c r="AB173" s="11" t="s">
        <v>340</v>
      </c>
      <c r="AC173" s="60">
        <f t="shared" si="14"/>
        <v>-0.5</v>
      </c>
      <c r="AD173" s="60">
        <f t="shared" si="15"/>
        <v>1</v>
      </c>
      <c r="AE173" s="61">
        <f t="shared" si="16"/>
        <v>0.5</v>
      </c>
      <c r="AF173" s="61">
        <f>INDEX($BA$26:BF$44,MATCH(AE173,$AZ$26:$AZ$44,-1),MATCH(D173,$BA$25:$BF$25))</f>
        <v>0</v>
      </c>
      <c r="AG173" s="61">
        <v>1</v>
      </c>
      <c r="AH173" s="61">
        <v>1</v>
      </c>
      <c r="AI173" s="61">
        <v>1</v>
      </c>
      <c r="AJ173" s="61">
        <v>1</v>
      </c>
      <c r="AK173" s="61">
        <v>0.8</v>
      </c>
      <c r="AL173" s="61">
        <v>0.8</v>
      </c>
      <c r="AM173" s="61">
        <f t="shared" si="17"/>
        <v>86.4</v>
      </c>
      <c r="AN173" s="62">
        <f t="shared" si="18"/>
        <v>25920</v>
      </c>
      <c r="AO173" s="62">
        <f t="shared" si="19"/>
        <v>0</v>
      </c>
      <c r="AP173" s="62">
        <f t="shared" si="20"/>
        <v>0</v>
      </c>
      <c r="AQ173" s="85"/>
      <c r="AR173" s="99"/>
      <c r="AS173" s="99"/>
      <c r="AT173" s="99"/>
      <c r="AU173" s="99"/>
    </row>
    <row r="174" spans="1:47">
      <c r="A174" s="78" t="s">
        <v>305</v>
      </c>
      <c r="B174" s="78">
        <v>2737</v>
      </c>
      <c r="C174" s="78"/>
      <c r="D174" s="79" t="s">
        <v>17</v>
      </c>
      <c r="E174" s="80">
        <v>4</v>
      </c>
      <c r="F174" s="80">
        <v>5</v>
      </c>
      <c r="G174" s="80">
        <v>3</v>
      </c>
      <c r="H174" s="80">
        <v>2</v>
      </c>
      <c r="I174" s="80">
        <v>6</v>
      </c>
      <c r="J174" s="80">
        <v>3</v>
      </c>
      <c r="K174" s="80" t="s">
        <v>41</v>
      </c>
      <c r="L174" s="81">
        <v>9</v>
      </c>
      <c r="M174" s="81"/>
      <c r="N174" s="80"/>
      <c r="O174" s="78" t="s">
        <v>33</v>
      </c>
      <c r="P174" s="78" t="s">
        <v>25</v>
      </c>
      <c r="Q174" s="78" t="s">
        <v>6</v>
      </c>
      <c r="R174" s="78"/>
      <c r="S174" s="78"/>
      <c r="T174" s="78"/>
      <c r="U174" s="78"/>
      <c r="V174" s="78"/>
      <c r="W174" s="56">
        <v>3</v>
      </c>
      <c r="X174" s="56">
        <v>0</v>
      </c>
      <c r="Y174" s="56">
        <v>3</v>
      </c>
      <c r="Z174" s="56"/>
      <c r="AA174" s="186" t="s">
        <v>587</v>
      </c>
      <c r="AB174" s="78" t="s">
        <v>351</v>
      </c>
      <c r="AC174" s="60">
        <f t="shared" si="14"/>
        <v>1</v>
      </c>
      <c r="AD174" s="60">
        <f t="shared" si="15"/>
        <v>1</v>
      </c>
      <c r="AE174" s="61">
        <f t="shared" si="16"/>
        <v>2</v>
      </c>
      <c r="AF174" s="61">
        <f>INDEX($BA$26:BF$44,MATCH(AE174,$AZ$26:$AZ$44,-1),MATCH(D174,$BA$25:$BF$25))</f>
        <v>0</v>
      </c>
      <c r="AG174" s="61">
        <v>1</v>
      </c>
      <c r="AH174" s="61">
        <v>1</v>
      </c>
      <c r="AI174" s="61">
        <v>1</v>
      </c>
      <c r="AJ174" s="61">
        <v>1</v>
      </c>
      <c r="AK174" s="61">
        <v>1</v>
      </c>
      <c r="AL174" s="61">
        <v>0.8</v>
      </c>
      <c r="AM174" s="84">
        <f t="shared" si="17"/>
        <v>2928</v>
      </c>
      <c r="AN174" s="85">
        <f t="shared" si="18"/>
        <v>878400</v>
      </c>
      <c r="AO174" s="85">
        <f t="shared" si="19"/>
        <v>0</v>
      </c>
      <c r="AP174" s="85">
        <f t="shared" si="20"/>
        <v>0</v>
      </c>
      <c r="AQ174" s="62"/>
      <c r="AR174" s="99"/>
      <c r="AS174" s="99"/>
      <c r="AT174" s="99"/>
      <c r="AU174" s="99"/>
    </row>
    <row r="175" spans="1:47">
      <c r="A175" s="58" t="s">
        <v>213</v>
      </c>
      <c r="B175" s="58">
        <v>920</v>
      </c>
      <c r="C175" s="58"/>
      <c r="D175" s="63" t="s">
        <v>14</v>
      </c>
      <c r="E175" s="64" t="s">
        <v>15</v>
      </c>
      <c r="F175" s="64" t="s">
        <v>26</v>
      </c>
      <c r="G175" s="64">
        <v>3</v>
      </c>
      <c r="H175" s="64">
        <v>2</v>
      </c>
      <c r="I175" s="64">
        <v>3</v>
      </c>
      <c r="J175" s="64">
        <v>6</v>
      </c>
      <c r="K175" s="64" t="s">
        <v>41</v>
      </c>
      <c r="L175" s="65" t="s">
        <v>18</v>
      </c>
      <c r="M175" s="65"/>
      <c r="N175" s="64" t="s">
        <v>19</v>
      </c>
      <c r="O175" s="58" t="s">
        <v>21</v>
      </c>
      <c r="P175" s="58" t="s">
        <v>33</v>
      </c>
      <c r="Q175" s="58" t="s">
        <v>25</v>
      </c>
      <c r="R175" s="58"/>
      <c r="S175" s="58"/>
      <c r="T175" s="58"/>
      <c r="U175" s="58"/>
      <c r="V175" s="58"/>
      <c r="W175" s="67">
        <v>2</v>
      </c>
      <c r="X175" s="67">
        <v>1</v>
      </c>
      <c r="Y175" s="67">
        <v>4</v>
      </c>
      <c r="Z175" s="67"/>
      <c r="AA175" s="185" t="s">
        <v>54</v>
      </c>
      <c r="AB175" s="58" t="s">
        <v>341</v>
      </c>
      <c r="AC175" s="60">
        <f t="shared" si="14"/>
        <v>1</v>
      </c>
      <c r="AD175" s="60">
        <f t="shared" si="15"/>
        <v>1</v>
      </c>
      <c r="AE175" s="61">
        <f t="shared" si="16"/>
        <v>2</v>
      </c>
      <c r="AF175" s="61">
        <f>INDEX($BA$26:BF$44,MATCH(AE175,$AZ$26:$AZ$44,-1),MATCH(D175,$BA$25:$BF$25))</f>
        <v>0.5</v>
      </c>
      <c r="AG175" s="61">
        <v>1</v>
      </c>
      <c r="AH175" s="61">
        <v>1</v>
      </c>
      <c r="AI175" s="61">
        <v>1.2</v>
      </c>
      <c r="AJ175" s="61">
        <v>1</v>
      </c>
      <c r="AK175" s="61">
        <v>1</v>
      </c>
      <c r="AL175" s="61">
        <v>0.8</v>
      </c>
      <c r="AM175" s="68">
        <f t="shared" si="17"/>
        <v>9000</v>
      </c>
      <c r="AN175" s="69">
        <f t="shared" si="18"/>
        <v>1800000</v>
      </c>
      <c r="AO175" s="69">
        <f t="shared" si="19"/>
        <v>0</v>
      </c>
      <c r="AP175" s="69">
        <f t="shared" si="20"/>
        <v>0</v>
      </c>
      <c r="AQ175" s="85"/>
      <c r="AR175" s="99"/>
      <c r="AS175" s="99"/>
      <c r="AT175" s="99"/>
      <c r="AU175" s="99"/>
    </row>
    <row r="176" spans="1:47">
      <c r="A176" s="11" t="s">
        <v>223</v>
      </c>
      <c r="B176" s="11">
        <v>1114</v>
      </c>
      <c r="D176" s="49" t="s">
        <v>17</v>
      </c>
      <c r="E176" s="47">
        <v>4</v>
      </c>
      <c r="F176" s="47">
        <v>4</v>
      </c>
      <c r="G176" s="47">
        <v>5</v>
      </c>
      <c r="H176" s="47">
        <v>2</v>
      </c>
      <c r="I176" s="47">
        <v>3</v>
      </c>
      <c r="J176" s="47">
        <v>1</v>
      </c>
      <c r="K176" s="47" t="s">
        <v>41</v>
      </c>
      <c r="L176" s="48">
        <v>9</v>
      </c>
      <c r="M176" s="48"/>
      <c r="N176" s="47"/>
      <c r="O176" s="11" t="s">
        <v>33</v>
      </c>
      <c r="P176" s="11" t="s">
        <v>25</v>
      </c>
      <c r="W176" s="45">
        <v>2</v>
      </c>
      <c r="X176" s="45">
        <v>1</v>
      </c>
      <c r="Y176" s="45">
        <v>1</v>
      </c>
      <c r="Z176" s="45"/>
      <c r="AA176" s="184" t="s">
        <v>52</v>
      </c>
      <c r="AB176" s="11" t="s">
        <v>341</v>
      </c>
      <c r="AC176" s="60">
        <f t="shared" si="14"/>
        <v>1</v>
      </c>
      <c r="AD176" s="60">
        <f t="shared" si="15"/>
        <v>1</v>
      </c>
      <c r="AE176" s="61">
        <f t="shared" si="16"/>
        <v>2</v>
      </c>
      <c r="AF176" s="61">
        <f>INDEX($BA$26:BF$44,MATCH(AE176,$AZ$26:$AZ$44,-1),MATCH(D176,$BA$25:$BF$25))</f>
        <v>0</v>
      </c>
      <c r="AG176" s="61">
        <v>1</v>
      </c>
      <c r="AH176" s="61">
        <v>1</v>
      </c>
      <c r="AI176" s="61">
        <v>1</v>
      </c>
      <c r="AJ176" s="61">
        <v>1</v>
      </c>
      <c r="AK176" s="61">
        <v>1</v>
      </c>
      <c r="AL176" s="61">
        <v>0.8</v>
      </c>
      <c r="AM176" s="61">
        <f t="shared" si="17"/>
        <v>2928</v>
      </c>
      <c r="AN176" s="62">
        <f t="shared" si="18"/>
        <v>585600</v>
      </c>
      <c r="AO176" s="62">
        <f t="shared" si="19"/>
        <v>0</v>
      </c>
      <c r="AP176" s="62">
        <f t="shared" si="20"/>
        <v>0</v>
      </c>
      <c r="AQ176" s="62"/>
      <c r="AR176" s="101"/>
      <c r="AS176" s="101"/>
      <c r="AT176" s="101"/>
      <c r="AU176" s="101"/>
    </row>
    <row r="177" spans="1:47">
      <c r="A177" s="11" t="s">
        <v>31</v>
      </c>
      <c r="B177" s="11">
        <v>1836</v>
      </c>
      <c r="D177" s="49" t="s">
        <v>14</v>
      </c>
      <c r="E177" s="47">
        <v>0</v>
      </c>
      <c r="F177" s="47">
        <v>0</v>
      </c>
      <c r="G177" s="47">
        <v>0</v>
      </c>
      <c r="H177" s="47">
        <v>2</v>
      </c>
      <c r="I177" s="47">
        <v>3</v>
      </c>
      <c r="J177" s="47">
        <v>1</v>
      </c>
      <c r="K177" s="47" t="s">
        <v>41</v>
      </c>
      <c r="L177" s="48" t="s">
        <v>15</v>
      </c>
      <c r="M177" s="48"/>
      <c r="N177" s="47"/>
      <c r="O177" s="11" t="s">
        <v>36</v>
      </c>
      <c r="P177" s="11" t="s">
        <v>33</v>
      </c>
      <c r="Q177" s="11" t="s">
        <v>25</v>
      </c>
      <c r="W177" s="45">
        <v>2</v>
      </c>
      <c r="X177" s="45">
        <v>1</v>
      </c>
      <c r="Y177" s="45">
        <v>2</v>
      </c>
      <c r="Z177" s="45"/>
      <c r="AA177" s="184" t="s">
        <v>243</v>
      </c>
      <c r="AB177" s="11" t="s">
        <v>350</v>
      </c>
      <c r="AC177" s="60">
        <f t="shared" si="14"/>
        <v>1</v>
      </c>
      <c r="AD177" s="60">
        <f t="shared" si="15"/>
        <v>1</v>
      </c>
      <c r="AE177" s="61">
        <f t="shared" si="16"/>
        <v>2</v>
      </c>
      <c r="AF177" s="61">
        <f>INDEX($BA$26:BF$44,MATCH(AE177,$AZ$26:$AZ$44,-1),MATCH(D177,$BA$25:$BF$25))</f>
        <v>0.5</v>
      </c>
      <c r="AG177" s="61">
        <v>1</v>
      </c>
      <c r="AH177" s="61">
        <v>1</v>
      </c>
      <c r="AI177" s="61">
        <v>1</v>
      </c>
      <c r="AJ177" s="61">
        <v>1</v>
      </c>
      <c r="AK177" s="61">
        <v>1</v>
      </c>
      <c r="AL177" s="61">
        <v>0.8</v>
      </c>
      <c r="AM177" s="61">
        <f t="shared" si="17"/>
        <v>4688</v>
      </c>
      <c r="AN177" s="62">
        <f t="shared" si="18"/>
        <v>937600</v>
      </c>
      <c r="AO177" s="62">
        <f t="shared" si="19"/>
        <v>0</v>
      </c>
      <c r="AP177" s="62">
        <f t="shared" si="20"/>
        <v>0</v>
      </c>
      <c r="AQ177" s="62"/>
      <c r="AR177" s="99"/>
      <c r="AS177" s="99"/>
      <c r="AT177" s="99"/>
      <c r="AU177" s="99"/>
    </row>
    <row r="178" spans="1:47">
      <c r="A178" s="11" t="s">
        <v>90</v>
      </c>
      <c r="B178" s="11">
        <v>907</v>
      </c>
      <c r="D178" s="49" t="s">
        <v>17</v>
      </c>
      <c r="E178" s="47">
        <v>7</v>
      </c>
      <c r="F178" s="47" t="s">
        <v>15</v>
      </c>
      <c r="G178" s="47">
        <v>1</v>
      </c>
      <c r="H178" s="47">
        <v>2</v>
      </c>
      <c r="I178" s="47">
        <v>1</v>
      </c>
      <c r="J178" s="47">
        <v>1</v>
      </c>
      <c r="K178" s="47" t="s">
        <v>41</v>
      </c>
      <c r="L178" s="48">
        <v>6</v>
      </c>
      <c r="M178" s="48"/>
      <c r="N178" s="47"/>
      <c r="O178" s="11" t="s">
        <v>21</v>
      </c>
      <c r="P178" s="11" t="s">
        <v>33</v>
      </c>
      <c r="Q178" s="11" t="s">
        <v>25</v>
      </c>
      <c r="W178" s="45">
        <v>2</v>
      </c>
      <c r="X178" s="45">
        <v>0</v>
      </c>
      <c r="Y178" s="45">
        <v>3</v>
      </c>
      <c r="Z178" s="45"/>
      <c r="AA178" s="184" t="s">
        <v>52</v>
      </c>
      <c r="AB178" s="11" t="s">
        <v>333</v>
      </c>
      <c r="AC178" s="60">
        <f t="shared" si="14"/>
        <v>0.5</v>
      </c>
      <c r="AD178" s="60">
        <f t="shared" si="15"/>
        <v>1</v>
      </c>
      <c r="AE178" s="61">
        <f t="shared" si="16"/>
        <v>1.5</v>
      </c>
      <c r="AF178" s="61">
        <f>INDEX($BA$26:BF$44,MATCH(AE178,$AZ$26:$AZ$44,-1),MATCH(D178,$BA$25:$BF$25))</f>
        <v>0</v>
      </c>
      <c r="AG178" s="61">
        <v>1</v>
      </c>
      <c r="AH178" s="61">
        <v>1</v>
      </c>
      <c r="AI178" s="61">
        <v>1</v>
      </c>
      <c r="AJ178" s="61">
        <v>1</v>
      </c>
      <c r="AK178" s="61">
        <v>1</v>
      </c>
      <c r="AL178" s="61">
        <v>0.8</v>
      </c>
      <c r="AM178" s="61">
        <f t="shared" si="17"/>
        <v>716</v>
      </c>
      <c r="AN178" s="62">
        <f t="shared" si="18"/>
        <v>143200</v>
      </c>
      <c r="AO178" s="62">
        <f t="shared" si="19"/>
        <v>0</v>
      </c>
      <c r="AP178" s="62">
        <f t="shared" si="20"/>
        <v>0</v>
      </c>
      <c r="AQ178" s="62"/>
      <c r="AR178" s="100"/>
      <c r="AS178" s="100"/>
      <c r="AT178" s="100"/>
      <c r="AU178" s="100"/>
    </row>
    <row r="179" spans="1:47">
      <c r="A179" s="11" t="s">
        <v>249</v>
      </c>
      <c r="B179" s="11">
        <v>1712</v>
      </c>
      <c r="D179" s="49" t="s">
        <v>16</v>
      </c>
      <c r="E179" s="47" t="s">
        <v>15</v>
      </c>
      <c r="F179" s="47" t="s">
        <v>15</v>
      </c>
      <c r="G179" s="47">
        <v>2</v>
      </c>
      <c r="H179" s="47">
        <v>2</v>
      </c>
      <c r="I179" s="47">
        <v>6</v>
      </c>
      <c r="J179" s="47">
        <v>5</v>
      </c>
      <c r="K179" s="47" t="s">
        <v>41</v>
      </c>
      <c r="L179" s="48">
        <v>8</v>
      </c>
      <c r="M179" s="48"/>
      <c r="N179" s="47" t="s">
        <v>15</v>
      </c>
      <c r="O179" s="11" t="s">
        <v>21</v>
      </c>
      <c r="P179" s="11" t="s">
        <v>33</v>
      </c>
      <c r="Q179" s="11" t="s">
        <v>25</v>
      </c>
      <c r="W179" s="45">
        <v>2</v>
      </c>
      <c r="X179" s="45">
        <v>0</v>
      </c>
      <c r="Y179" s="45">
        <v>1</v>
      </c>
      <c r="Z179" s="45"/>
      <c r="AA179" s="184" t="s">
        <v>588</v>
      </c>
      <c r="AB179" s="11" t="s">
        <v>342</v>
      </c>
      <c r="AC179" s="60">
        <f t="shared" si="14"/>
        <v>0.5</v>
      </c>
      <c r="AD179" s="60">
        <f t="shared" si="15"/>
        <v>1</v>
      </c>
      <c r="AE179" s="61">
        <f t="shared" si="16"/>
        <v>1.5</v>
      </c>
      <c r="AF179" s="61">
        <f>INDEX($BA$26:BF$44,MATCH(AE179,$AZ$26:$AZ$44,-1),MATCH(D179,$BA$25:$BF$25))</f>
        <v>0.5</v>
      </c>
      <c r="AG179" s="61">
        <v>1</v>
      </c>
      <c r="AH179" s="61">
        <v>1</v>
      </c>
      <c r="AI179" s="61">
        <v>1</v>
      </c>
      <c r="AJ179" s="61">
        <v>1</v>
      </c>
      <c r="AK179" s="61">
        <v>1</v>
      </c>
      <c r="AL179" s="61">
        <v>0.8</v>
      </c>
      <c r="AM179" s="61">
        <f t="shared" si="17"/>
        <v>1832</v>
      </c>
      <c r="AN179" s="62">
        <f t="shared" si="18"/>
        <v>366400</v>
      </c>
      <c r="AO179" s="62">
        <f t="shared" si="19"/>
        <v>0</v>
      </c>
      <c r="AP179" s="62">
        <f t="shared" si="20"/>
        <v>0</v>
      </c>
      <c r="AQ179" s="62"/>
      <c r="AR179" s="99"/>
      <c r="AS179" s="99"/>
      <c r="AT179" s="99"/>
      <c r="AU179" s="99"/>
    </row>
    <row r="180" spans="1:47">
      <c r="A180" s="11" t="s">
        <v>151</v>
      </c>
      <c r="B180" s="11">
        <v>2606</v>
      </c>
      <c r="D180" s="49" t="s">
        <v>16</v>
      </c>
      <c r="E180" s="47" t="s">
        <v>23</v>
      </c>
      <c r="F180" s="47">
        <v>0</v>
      </c>
      <c r="G180" s="47">
        <v>0</v>
      </c>
      <c r="H180" s="47">
        <v>2</v>
      </c>
      <c r="I180" s="47">
        <v>3</v>
      </c>
      <c r="J180" s="47">
        <v>1</v>
      </c>
      <c r="K180" s="47" t="s">
        <v>41</v>
      </c>
      <c r="L180" s="48" t="s">
        <v>15</v>
      </c>
      <c r="M180" s="48"/>
      <c r="N180" s="47"/>
      <c r="O180" s="11" t="s">
        <v>33</v>
      </c>
      <c r="P180" s="11" t="s">
        <v>25</v>
      </c>
      <c r="Q180" s="11" t="s">
        <v>34</v>
      </c>
      <c r="W180" s="45">
        <v>2</v>
      </c>
      <c r="X180" s="45">
        <v>1</v>
      </c>
      <c r="Y180" s="45">
        <v>1</v>
      </c>
      <c r="Z180" s="45"/>
      <c r="AA180" s="184" t="s">
        <v>592</v>
      </c>
      <c r="AB180" s="11" t="s">
        <v>335</v>
      </c>
      <c r="AC180" s="60">
        <f t="shared" si="14"/>
        <v>1</v>
      </c>
      <c r="AD180" s="60">
        <f t="shared" si="15"/>
        <v>1</v>
      </c>
      <c r="AE180" s="61">
        <f t="shared" si="16"/>
        <v>2</v>
      </c>
      <c r="AF180" s="61">
        <f>INDEX($BA$26:BF$44,MATCH(AE180,$AZ$26:$AZ$44,-1),MATCH(D180,$BA$25:$BF$25))</f>
        <v>0</v>
      </c>
      <c r="AG180" s="61">
        <v>1</v>
      </c>
      <c r="AH180" s="61">
        <v>1</v>
      </c>
      <c r="AI180" s="61">
        <v>1</v>
      </c>
      <c r="AJ180" s="61">
        <v>1</v>
      </c>
      <c r="AK180" s="61">
        <v>1</v>
      </c>
      <c r="AL180" s="61">
        <v>0.8</v>
      </c>
      <c r="AM180" s="61">
        <f t="shared" si="17"/>
        <v>4688</v>
      </c>
      <c r="AN180" s="62">
        <f t="shared" si="18"/>
        <v>937600</v>
      </c>
      <c r="AO180" s="62">
        <f t="shared" si="19"/>
        <v>0</v>
      </c>
      <c r="AP180" s="62">
        <f t="shared" si="20"/>
        <v>0</v>
      </c>
      <c r="AQ180" s="62"/>
      <c r="AR180" s="99"/>
      <c r="AS180" s="99"/>
      <c r="AT180" s="99"/>
      <c r="AU180" s="99"/>
    </row>
    <row r="181" spans="1:47">
      <c r="A181" s="11" t="s">
        <v>84</v>
      </c>
      <c r="B181" s="11">
        <v>707</v>
      </c>
      <c r="D181" s="49" t="s">
        <v>17</v>
      </c>
      <c r="E181" s="47">
        <v>7</v>
      </c>
      <c r="F181" s="47" t="s">
        <v>18</v>
      </c>
      <c r="G181" s="47">
        <v>3</v>
      </c>
      <c r="H181" s="47">
        <v>2</v>
      </c>
      <c r="I181" s="47">
        <v>1</v>
      </c>
      <c r="J181" s="47">
        <v>4</v>
      </c>
      <c r="K181" s="47" t="s">
        <v>41</v>
      </c>
      <c r="L181" s="48">
        <v>9</v>
      </c>
      <c r="M181" s="48"/>
      <c r="N181" s="47"/>
      <c r="O181" s="11" t="s">
        <v>21</v>
      </c>
      <c r="P181" s="11" t="s">
        <v>33</v>
      </c>
      <c r="Q181" s="11" t="s">
        <v>25</v>
      </c>
      <c r="W181" s="45">
        <v>2</v>
      </c>
      <c r="X181" s="45">
        <v>1</v>
      </c>
      <c r="Y181" s="45">
        <v>3</v>
      </c>
      <c r="Z181" s="45"/>
      <c r="AA181" s="184" t="s">
        <v>52</v>
      </c>
      <c r="AB181" s="11" t="s">
        <v>332</v>
      </c>
      <c r="AC181" s="60">
        <f t="shared" si="14"/>
        <v>1</v>
      </c>
      <c r="AD181" s="60">
        <f t="shared" si="15"/>
        <v>1</v>
      </c>
      <c r="AE181" s="61">
        <f t="shared" si="16"/>
        <v>2</v>
      </c>
      <c r="AF181" s="61">
        <f>INDEX($BA$26:BF$44,MATCH(AE181,$AZ$26:$AZ$44,-1),MATCH(D181,$BA$25:$BF$25))</f>
        <v>0</v>
      </c>
      <c r="AG181" s="61">
        <v>1</v>
      </c>
      <c r="AH181" s="61">
        <v>1</v>
      </c>
      <c r="AI181" s="61">
        <v>1</v>
      </c>
      <c r="AJ181" s="61">
        <v>1</v>
      </c>
      <c r="AK181" s="61">
        <v>1</v>
      </c>
      <c r="AL181" s="61">
        <v>0.8</v>
      </c>
      <c r="AM181" s="61">
        <f t="shared" si="17"/>
        <v>2928</v>
      </c>
      <c r="AN181" s="62">
        <f t="shared" si="18"/>
        <v>585600</v>
      </c>
      <c r="AO181" s="62">
        <f t="shared" si="19"/>
        <v>0</v>
      </c>
      <c r="AP181" s="62">
        <f t="shared" si="20"/>
        <v>0</v>
      </c>
      <c r="AQ181" s="62"/>
      <c r="AR181" s="99"/>
      <c r="AS181" s="99"/>
      <c r="AT181" s="99"/>
      <c r="AU181" s="99"/>
    </row>
    <row r="182" spans="1:47">
      <c r="A182" s="11" t="s">
        <v>217</v>
      </c>
      <c r="B182" s="11">
        <v>1018</v>
      </c>
      <c r="D182" s="49" t="s">
        <v>16</v>
      </c>
      <c r="E182" s="47">
        <v>4</v>
      </c>
      <c r="F182" s="47">
        <v>3</v>
      </c>
      <c r="G182" s="47">
        <v>3</v>
      </c>
      <c r="H182" s="47">
        <v>2</v>
      </c>
      <c r="I182" s="47">
        <v>1</v>
      </c>
      <c r="J182" s="47">
        <v>3</v>
      </c>
      <c r="K182" s="47" t="s">
        <v>41</v>
      </c>
      <c r="L182" s="48">
        <v>6</v>
      </c>
      <c r="M182" s="48"/>
      <c r="N182" s="47"/>
      <c r="O182" s="11" t="s">
        <v>33</v>
      </c>
      <c r="P182" s="11" t="s">
        <v>25</v>
      </c>
      <c r="Q182" s="11" t="s">
        <v>6</v>
      </c>
      <c r="W182" s="45">
        <v>1</v>
      </c>
      <c r="X182" s="45">
        <v>1</v>
      </c>
      <c r="Y182" s="45">
        <v>3</v>
      </c>
      <c r="Z182" s="45"/>
      <c r="AA182" s="184" t="s">
        <v>54</v>
      </c>
      <c r="AB182" s="11" t="s">
        <v>341</v>
      </c>
      <c r="AC182" s="60">
        <f t="shared" si="14"/>
        <v>0.5</v>
      </c>
      <c r="AD182" s="60">
        <f t="shared" si="15"/>
        <v>1</v>
      </c>
      <c r="AE182" s="61">
        <f t="shared" si="16"/>
        <v>1.5</v>
      </c>
      <c r="AF182" s="61">
        <f>INDEX($BA$26:BF$44,MATCH(AE182,$AZ$26:$AZ$44,-1),MATCH(D182,$BA$25:$BF$25))</f>
        <v>0.5</v>
      </c>
      <c r="AG182" s="61">
        <v>1</v>
      </c>
      <c r="AH182" s="61">
        <v>1</v>
      </c>
      <c r="AI182" s="61">
        <v>1</v>
      </c>
      <c r="AJ182" s="61">
        <v>1</v>
      </c>
      <c r="AK182" s="61">
        <v>1</v>
      </c>
      <c r="AL182" s="61">
        <v>0.8</v>
      </c>
      <c r="AM182" s="61">
        <f t="shared" si="17"/>
        <v>716</v>
      </c>
      <c r="AN182" s="62">
        <f t="shared" si="18"/>
        <v>71600</v>
      </c>
      <c r="AO182" s="62">
        <f t="shared" si="19"/>
        <v>0</v>
      </c>
      <c r="AP182" s="62">
        <f t="shared" si="20"/>
        <v>0</v>
      </c>
      <c r="AQ182" s="62"/>
      <c r="AR182" s="101"/>
      <c r="AS182" s="101"/>
      <c r="AT182" s="101"/>
      <c r="AU182" s="101"/>
    </row>
    <row r="183" spans="1:47">
      <c r="A183" s="11" t="s">
        <v>152</v>
      </c>
      <c r="B183" s="11">
        <v>2608</v>
      </c>
      <c r="D183" s="49" t="s">
        <v>17</v>
      </c>
      <c r="E183" s="47">
        <v>1</v>
      </c>
      <c r="F183" s="47">
        <v>1</v>
      </c>
      <c r="G183" s="47">
        <v>0</v>
      </c>
      <c r="H183" s="47">
        <v>2</v>
      </c>
      <c r="I183" s="47">
        <v>6</v>
      </c>
      <c r="J183" s="47">
        <v>2</v>
      </c>
      <c r="K183" s="47" t="s">
        <v>41</v>
      </c>
      <c r="L183" s="48">
        <v>7</v>
      </c>
      <c r="M183" s="48"/>
      <c r="N183" s="47"/>
      <c r="O183" s="11" t="s">
        <v>33</v>
      </c>
      <c r="P183" s="11" t="s">
        <v>25</v>
      </c>
      <c r="W183" s="45">
        <v>1</v>
      </c>
      <c r="X183" s="45">
        <v>1</v>
      </c>
      <c r="Y183" s="45">
        <v>4</v>
      </c>
      <c r="Z183" s="45"/>
      <c r="AA183" s="184" t="s">
        <v>592</v>
      </c>
      <c r="AB183" s="11" t="s">
        <v>335</v>
      </c>
      <c r="AC183" s="60">
        <f t="shared" si="14"/>
        <v>0.5</v>
      </c>
      <c r="AD183" s="60">
        <f t="shared" si="15"/>
        <v>1</v>
      </c>
      <c r="AE183" s="61">
        <f t="shared" si="16"/>
        <v>1.5</v>
      </c>
      <c r="AF183" s="61">
        <f>INDEX($BA$26:BF$44,MATCH(AE183,$AZ$26:$AZ$44,-1),MATCH(D183,$BA$25:$BF$25))</f>
        <v>0</v>
      </c>
      <c r="AG183" s="61">
        <v>1</v>
      </c>
      <c r="AH183" s="61">
        <v>1</v>
      </c>
      <c r="AI183" s="61">
        <v>1</v>
      </c>
      <c r="AJ183" s="61">
        <v>1</v>
      </c>
      <c r="AK183" s="61">
        <v>0.8</v>
      </c>
      <c r="AL183" s="61">
        <v>0.8</v>
      </c>
      <c r="AM183" s="61">
        <f t="shared" si="17"/>
        <v>915.2</v>
      </c>
      <c r="AN183" s="62">
        <f t="shared" si="18"/>
        <v>91520</v>
      </c>
      <c r="AO183" s="62">
        <f t="shared" si="19"/>
        <v>0</v>
      </c>
      <c r="AP183" s="62">
        <f t="shared" si="20"/>
        <v>0</v>
      </c>
      <c r="AQ183" s="62"/>
      <c r="AR183" s="99"/>
      <c r="AS183" s="99"/>
      <c r="AT183" s="99"/>
      <c r="AU183" s="99"/>
    </row>
    <row r="184" spans="1:47">
      <c r="A184" s="11" t="s">
        <v>244</v>
      </c>
      <c r="B184" s="11">
        <v>1537</v>
      </c>
      <c r="D184" s="49" t="s">
        <v>16</v>
      </c>
      <c r="E184" s="47">
        <v>5</v>
      </c>
      <c r="F184" s="47">
        <v>3</v>
      </c>
      <c r="G184" s="47">
        <v>5</v>
      </c>
      <c r="H184" s="47">
        <v>2</v>
      </c>
      <c r="I184" s="47">
        <v>6</v>
      </c>
      <c r="J184" s="47">
        <v>3</v>
      </c>
      <c r="K184" s="47" t="s">
        <v>41</v>
      </c>
      <c r="L184" s="48">
        <v>8</v>
      </c>
      <c r="M184" s="48"/>
      <c r="N184" s="47"/>
      <c r="O184" s="11" t="s">
        <v>33</v>
      </c>
      <c r="P184" s="11" t="s">
        <v>25</v>
      </c>
      <c r="S184" s="59"/>
      <c r="T184" s="59"/>
      <c r="W184" s="45">
        <v>1</v>
      </c>
      <c r="X184" s="45">
        <v>2</v>
      </c>
      <c r="Y184" s="45">
        <v>1</v>
      </c>
      <c r="Z184" s="45"/>
      <c r="AA184" s="184" t="s">
        <v>243</v>
      </c>
      <c r="AB184" s="11" t="s">
        <v>349</v>
      </c>
      <c r="AC184" s="60">
        <f t="shared" si="14"/>
        <v>0.5</v>
      </c>
      <c r="AD184" s="60">
        <f t="shared" si="15"/>
        <v>1</v>
      </c>
      <c r="AE184" s="61">
        <f t="shared" si="16"/>
        <v>1.5</v>
      </c>
      <c r="AF184" s="61">
        <f>INDEX($BA$26:BF$44,MATCH(AE184,$AZ$26:$AZ$44,-1),MATCH(D184,$BA$25:$BF$25))</f>
        <v>0.5</v>
      </c>
      <c r="AG184" s="61">
        <v>1</v>
      </c>
      <c r="AH184" s="61">
        <v>1</v>
      </c>
      <c r="AI184" s="61">
        <v>1</v>
      </c>
      <c r="AJ184" s="61">
        <v>1</v>
      </c>
      <c r="AK184" s="61">
        <v>1</v>
      </c>
      <c r="AL184" s="61">
        <v>0.8</v>
      </c>
      <c r="AM184" s="61">
        <f t="shared" si="17"/>
        <v>1832</v>
      </c>
      <c r="AN184" s="62">
        <f t="shared" si="18"/>
        <v>183200</v>
      </c>
      <c r="AO184" s="62">
        <f t="shared" si="19"/>
        <v>0</v>
      </c>
      <c r="AP184" s="62">
        <f t="shared" si="20"/>
        <v>0</v>
      </c>
      <c r="AQ184" s="69"/>
      <c r="AR184" s="100"/>
      <c r="AS184" s="100"/>
      <c r="AT184" s="100"/>
      <c r="AU184" s="100"/>
    </row>
    <row r="185" spans="1:47">
      <c r="A185" s="11" t="s">
        <v>139</v>
      </c>
      <c r="B185" s="11">
        <v>2305</v>
      </c>
      <c r="D185" s="49" t="s">
        <v>17</v>
      </c>
      <c r="E185" s="47">
        <v>5</v>
      </c>
      <c r="F185" s="47">
        <v>3</v>
      </c>
      <c r="G185" s="47">
        <v>8</v>
      </c>
      <c r="H185" s="47">
        <v>2</v>
      </c>
      <c r="I185" s="47">
        <v>0</v>
      </c>
      <c r="J185" s="47">
        <v>2</v>
      </c>
      <c r="K185" s="47" t="s">
        <v>41</v>
      </c>
      <c r="L185" s="48">
        <v>6</v>
      </c>
      <c r="M185" s="48"/>
      <c r="N185" s="47"/>
      <c r="O185" s="11" t="s">
        <v>33</v>
      </c>
      <c r="P185" s="11" t="s">
        <v>25</v>
      </c>
      <c r="W185" s="45">
        <v>1</v>
      </c>
      <c r="X185" s="45">
        <v>1</v>
      </c>
      <c r="Y185" s="45">
        <v>2</v>
      </c>
      <c r="Z185" s="45"/>
      <c r="AA185" s="184" t="s">
        <v>27</v>
      </c>
      <c r="AB185" s="11" t="s">
        <v>350</v>
      </c>
      <c r="AC185" s="60">
        <f t="shared" si="14"/>
        <v>0.5</v>
      </c>
      <c r="AD185" s="60">
        <f t="shared" si="15"/>
        <v>1</v>
      </c>
      <c r="AE185" s="61">
        <f t="shared" si="16"/>
        <v>1.5</v>
      </c>
      <c r="AF185" s="61">
        <f>INDEX($BA$26:BF$44,MATCH(AE185,$AZ$26:$AZ$44,-1),MATCH(D185,$BA$25:$BF$25))</f>
        <v>0</v>
      </c>
      <c r="AG185" s="61">
        <v>1</v>
      </c>
      <c r="AH185" s="61">
        <v>1</v>
      </c>
      <c r="AI185" s="61">
        <v>1</v>
      </c>
      <c r="AJ185" s="61">
        <v>1</v>
      </c>
      <c r="AK185" s="61">
        <v>1</v>
      </c>
      <c r="AL185" s="61">
        <v>0.8</v>
      </c>
      <c r="AM185" s="61">
        <f t="shared" si="17"/>
        <v>716</v>
      </c>
      <c r="AN185" s="62">
        <f t="shared" si="18"/>
        <v>71600</v>
      </c>
      <c r="AO185" s="62">
        <f t="shared" si="19"/>
        <v>0</v>
      </c>
      <c r="AP185" s="62">
        <f t="shared" si="20"/>
        <v>0</v>
      </c>
      <c r="AQ185" s="62"/>
      <c r="AR185" s="99"/>
      <c r="AS185" s="99"/>
      <c r="AT185" s="99"/>
      <c r="AU185" s="99"/>
    </row>
    <row r="186" spans="1:47">
      <c r="A186" s="11" t="s">
        <v>118</v>
      </c>
      <c r="B186" s="11">
        <v>1803</v>
      </c>
      <c r="D186" s="49" t="s">
        <v>17</v>
      </c>
      <c r="E186" s="47" t="s">
        <v>15</v>
      </c>
      <c r="F186" s="47" t="s">
        <v>15</v>
      </c>
      <c r="G186" s="47" t="s">
        <v>15</v>
      </c>
      <c r="H186" s="47">
        <v>2</v>
      </c>
      <c r="I186" s="47">
        <v>2</v>
      </c>
      <c r="J186" s="47">
        <v>5</v>
      </c>
      <c r="K186" s="47" t="s">
        <v>41</v>
      </c>
      <c r="L186" s="48" t="s">
        <v>18</v>
      </c>
      <c r="M186" s="48"/>
      <c r="N186" s="47"/>
      <c r="O186" s="11" t="s">
        <v>21</v>
      </c>
      <c r="P186" s="11" t="s">
        <v>33</v>
      </c>
      <c r="Q186" s="11" t="s">
        <v>25</v>
      </c>
      <c r="R186" s="11" t="s">
        <v>30</v>
      </c>
      <c r="W186" s="45">
        <v>1</v>
      </c>
      <c r="X186" s="45">
        <v>0</v>
      </c>
      <c r="Y186" s="45">
        <v>4</v>
      </c>
      <c r="Z186" s="45"/>
      <c r="AA186" s="184" t="s">
        <v>589</v>
      </c>
      <c r="AB186" s="11" t="s">
        <v>334</v>
      </c>
      <c r="AC186" s="60">
        <f t="shared" si="14"/>
        <v>1</v>
      </c>
      <c r="AD186" s="60">
        <f t="shared" si="15"/>
        <v>1</v>
      </c>
      <c r="AE186" s="61">
        <f t="shared" si="16"/>
        <v>2</v>
      </c>
      <c r="AF186" s="61">
        <f>INDEX($BA$26:BF$44,MATCH(AE186,$AZ$26:$AZ$44,-1),MATCH(D186,$BA$25:$BF$25))</f>
        <v>0</v>
      </c>
      <c r="AG186" s="61">
        <v>1</v>
      </c>
      <c r="AH186" s="61">
        <v>1</v>
      </c>
      <c r="AI186" s="61">
        <v>1</v>
      </c>
      <c r="AJ186" s="61">
        <v>1</v>
      </c>
      <c r="AK186" s="61">
        <v>1</v>
      </c>
      <c r="AL186" s="61">
        <v>0.8</v>
      </c>
      <c r="AM186" s="61">
        <f t="shared" si="17"/>
        <v>7500</v>
      </c>
      <c r="AN186" s="62">
        <f t="shared" si="18"/>
        <v>750000</v>
      </c>
      <c r="AO186" s="62">
        <f t="shared" si="19"/>
        <v>0</v>
      </c>
      <c r="AP186" s="62">
        <f t="shared" si="20"/>
        <v>0</v>
      </c>
      <c r="AQ186" s="85"/>
      <c r="AR186" s="99"/>
      <c r="AS186" s="99"/>
      <c r="AT186" s="99"/>
      <c r="AU186" s="99"/>
    </row>
    <row r="187" spans="1:47">
      <c r="A187" s="11" t="s">
        <v>317</v>
      </c>
      <c r="B187" s="11">
        <v>3024</v>
      </c>
      <c r="D187" s="49" t="s">
        <v>17</v>
      </c>
      <c r="E187" s="47">
        <v>6</v>
      </c>
      <c r="F187" s="47">
        <v>7</v>
      </c>
      <c r="G187" s="47">
        <v>8</v>
      </c>
      <c r="H187" s="47">
        <v>2</v>
      </c>
      <c r="I187" s="47">
        <v>1</v>
      </c>
      <c r="J187" s="47">
        <v>1</v>
      </c>
      <c r="K187" s="47" t="s">
        <v>41</v>
      </c>
      <c r="L187" s="48">
        <v>4</v>
      </c>
      <c r="M187" s="48"/>
      <c r="N187" s="47"/>
      <c r="O187" s="11" t="s">
        <v>33</v>
      </c>
      <c r="P187" s="11" t="s">
        <v>25</v>
      </c>
      <c r="W187" s="45">
        <v>1</v>
      </c>
      <c r="X187" s="45">
        <v>0</v>
      </c>
      <c r="Y187" s="45">
        <v>4</v>
      </c>
      <c r="Z187" s="45"/>
      <c r="AA187" s="184" t="s">
        <v>587</v>
      </c>
      <c r="AB187" s="11" t="s">
        <v>347</v>
      </c>
      <c r="AC187" s="60">
        <f t="shared" si="14"/>
        <v>0</v>
      </c>
      <c r="AD187" s="60">
        <f t="shared" si="15"/>
        <v>1</v>
      </c>
      <c r="AE187" s="61">
        <f t="shared" si="16"/>
        <v>1</v>
      </c>
      <c r="AF187" s="61">
        <f>INDEX($BA$26:BF$44,MATCH(AE187,$AZ$26:$AZ$44,-1),MATCH(D187,$BA$25:$BF$25))</f>
        <v>0</v>
      </c>
      <c r="AG187" s="61">
        <v>1</v>
      </c>
      <c r="AH187" s="61">
        <v>1</v>
      </c>
      <c r="AI187" s="61">
        <v>1</v>
      </c>
      <c r="AJ187" s="61">
        <v>1</v>
      </c>
      <c r="AK187" s="61">
        <v>0.8</v>
      </c>
      <c r="AL187" s="61">
        <v>0.8</v>
      </c>
      <c r="AM187" s="61">
        <f t="shared" si="17"/>
        <v>224</v>
      </c>
      <c r="AN187" s="62">
        <f t="shared" si="18"/>
        <v>22400</v>
      </c>
      <c r="AO187" s="62">
        <f t="shared" si="19"/>
        <v>0</v>
      </c>
      <c r="AP187" s="62">
        <f t="shared" si="20"/>
        <v>0</v>
      </c>
      <c r="AQ187" s="62"/>
      <c r="AR187" s="100"/>
      <c r="AS187" s="100"/>
      <c r="AT187" s="100"/>
      <c r="AU187" s="100"/>
    </row>
    <row r="188" spans="1:47">
      <c r="A188" s="11" t="s">
        <v>206</v>
      </c>
      <c r="B188" s="11">
        <v>831</v>
      </c>
      <c r="D188" s="49" t="s">
        <v>17</v>
      </c>
      <c r="E188" s="47">
        <v>2</v>
      </c>
      <c r="F188" s="47">
        <v>1</v>
      </c>
      <c r="G188" s="47">
        <v>0</v>
      </c>
      <c r="H188" s="47">
        <v>2</v>
      </c>
      <c r="I188" s="47">
        <v>1</v>
      </c>
      <c r="J188" s="47">
        <v>2</v>
      </c>
      <c r="K188" s="47" t="s">
        <v>41</v>
      </c>
      <c r="L188" s="48">
        <v>5</v>
      </c>
      <c r="M188" s="48"/>
      <c r="N188" s="47"/>
      <c r="O188" s="11" t="s">
        <v>33</v>
      </c>
      <c r="P188" s="11" t="s">
        <v>25</v>
      </c>
      <c r="W188" s="45">
        <v>1</v>
      </c>
      <c r="X188" s="45">
        <v>2</v>
      </c>
      <c r="Y188" s="45">
        <v>3</v>
      </c>
      <c r="Z188" s="45"/>
      <c r="AA188" s="184" t="s">
        <v>207</v>
      </c>
      <c r="AB188" s="11" t="s">
        <v>348</v>
      </c>
      <c r="AC188" s="60">
        <f t="shared" si="14"/>
        <v>0</v>
      </c>
      <c r="AD188" s="60">
        <f t="shared" si="15"/>
        <v>1</v>
      </c>
      <c r="AE188" s="61">
        <f t="shared" si="16"/>
        <v>1</v>
      </c>
      <c r="AF188" s="61">
        <f>INDEX($BA$26:BF$44,MATCH(AE188,$AZ$26:$AZ$44,-1),MATCH(D188,$BA$25:$BF$25))</f>
        <v>0</v>
      </c>
      <c r="AG188" s="61">
        <v>1</v>
      </c>
      <c r="AH188" s="61">
        <v>1</v>
      </c>
      <c r="AI188" s="61">
        <v>1</v>
      </c>
      <c r="AJ188" s="61">
        <v>1</v>
      </c>
      <c r="AK188" s="61">
        <v>0.8</v>
      </c>
      <c r="AL188" s="61">
        <v>0.8</v>
      </c>
      <c r="AM188" s="61">
        <f t="shared" si="17"/>
        <v>358.40000000000003</v>
      </c>
      <c r="AN188" s="62">
        <f t="shared" si="18"/>
        <v>35840</v>
      </c>
      <c r="AO188" s="62">
        <f t="shared" si="19"/>
        <v>0</v>
      </c>
      <c r="AP188" s="62">
        <f t="shared" si="20"/>
        <v>0</v>
      </c>
      <c r="AQ188" s="69"/>
      <c r="AR188" s="99"/>
      <c r="AS188" s="99"/>
      <c r="AT188" s="99"/>
      <c r="AU188" s="99"/>
    </row>
    <row r="189" spans="1:47">
      <c r="A189" s="11" t="s">
        <v>231</v>
      </c>
      <c r="B189" s="11">
        <v>1320</v>
      </c>
      <c r="D189" s="49" t="s">
        <v>17</v>
      </c>
      <c r="E189" s="47">
        <v>7</v>
      </c>
      <c r="F189" s="47" t="s">
        <v>15</v>
      </c>
      <c r="G189" s="47">
        <v>7</v>
      </c>
      <c r="H189" s="47">
        <v>1</v>
      </c>
      <c r="I189" s="47">
        <v>6</v>
      </c>
      <c r="J189" s="47">
        <v>3</v>
      </c>
      <c r="K189" s="47" t="s">
        <v>41</v>
      </c>
      <c r="L189" s="48">
        <v>2</v>
      </c>
      <c r="M189" s="48"/>
      <c r="N189" s="47"/>
      <c r="O189" s="11" t="s">
        <v>21</v>
      </c>
      <c r="P189" s="11" t="s">
        <v>33</v>
      </c>
      <c r="Q189" s="11" t="s">
        <v>25</v>
      </c>
      <c r="W189" s="45">
        <v>9</v>
      </c>
      <c r="X189" s="45">
        <v>0</v>
      </c>
      <c r="Y189" s="45">
        <v>3</v>
      </c>
      <c r="Z189" s="45"/>
      <c r="AA189" s="184" t="s">
        <v>54</v>
      </c>
      <c r="AB189" s="11" t="s">
        <v>341</v>
      </c>
      <c r="AC189" s="60">
        <f t="shared" si="14"/>
        <v>-0.5</v>
      </c>
      <c r="AD189" s="60">
        <f t="shared" si="15"/>
        <v>0.5</v>
      </c>
      <c r="AE189" s="61">
        <f t="shared" si="16"/>
        <v>0</v>
      </c>
      <c r="AF189" s="61">
        <f>INDEX($BA$26:BF$44,MATCH(AE189,$AZ$26:$AZ$44,-1),MATCH(D189,$BA$25:$BF$25))</f>
        <v>0.5</v>
      </c>
      <c r="AG189" s="61">
        <v>1</v>
      </c>
      <c r="AH189" s="61">
        <v>1</v>
      </c>
      <c r="AI189" s="61">
        <v>1</v>
      </c>
      <c r="AJ189" s="61">
        <v>1</v>
      </c>
      <c r="AK189" s="61">
        <v>1</v>
      </c>
      <c r="AL189" s="61">
        <v>0.8</v>
      </c>
      <c r="AM189" s="61">
        <f t="shared" si="17"/>
        <v>108</v>
      </c>
      <c r="AN189" s="62">
        <f t="shared" si="18"/>
        <v>9720</v>
      </c>
      <c r="AO189" s="62">
        <f t="shared" si="19"/>
        <v>0</v>
      </c>
      <c r="AP189" s="62">
        <f t="shared" si="20"/>
        <v>0</v>
      </c>
      <c r="AQ189" s="62"/>
      <c r="AR189" s="100"/>
      <c r="AS189" s="100"/>
      <c r="AT189" s="100"/>
      <c r="AU189" s="100"/>
    </row>
    <row r="190" spans="1:47">
      <c r="A190" s="11" t="s">
        <v>106</v>
      </c>
      <c r="B190" s="11">
        <v>1507</v>
      </c>
      <c r="D190" s="49" t="s">
        <v>17</v>
      </c>
      <c r="E190" s="47">
        <v>2</v>
      </c>
      <c r="F190" s="47">
        <v>1</v>
      </c>
      <c r="G190" s="47">
        <v>0</v>
      </c>
      <c r="H190" s="47">
        <v>1</v>
      </c>
      <c r="I190" s="47">
        <v>2</v>
      </c>
      <c r="J190" s="47">
        <v>2</v>
      </c>
      <c r="K190" s="47" t="s">
        <v>41</v>
      </c>
      <c r="L190" s="48">
        <v>8</v>
      </c>
      <c r="M190" s="48"/>
      <c r="N190" s="47"/>
      <c r="O190" s="11" t="s">
        <v>33</v>
      </c>
      <c r="P190" s="11" t="s">
        <v>25</v>
      </c>
      <c r="W190" s="45">
        <v>7</v>
      </c>
      <c r="X190" s="45">
        <v>1</v>
      </c>
      <c r="Y190" s="45">
        <v>2</v>
      </c>
      <c r="Z190" s="45"/>
      <c r="AA190" s="184" t="s">
        <v>52</v>
      </c>
      <c r="AB190" s="11" t="s">
        <v>333</v>
      </c>
      <c r="AC190" s="60">
        <f t="shared" si="14"/>
        <v>0.5</v>
      </c>
      <c r="AD190" s="60">
        <f t="shared" si="15"/>
        <v>0.5</v>
      </c>
      <c r="AE190" s="61">
        <f t="shared" si="16"/>
        <v>1</v>
      </c>
      <c r="AF190" s="61">
        <f>INDEX($BA$26:BF$44,MATCH(AE190,$AZ$26:$AZ$44,-1),MATCH(D190,$BA$25:$BF$25))</f>
        <v>0</v>
      </c>
      <c r="AG190" s="61">
        <v>1</v>
      </c>
      <c r="AH190" s="61">
        <v>1</v>
      </c>
      <c r="AI190" s="61">
        <v>1</v>
      </c>
      <c r="AJ190" s="61">
        <v>1</v>
      </c>
      <c r="AK190" s="61">
        <v>1</v>
      </c>
      <c r="AL190" s="61">
        <v>0.8</v>
      </c>
      <c r="AM190" s="61">
        <f t="shared" si="17"/>
        <v>1832</v>
      </c>
      <c r="AN190" s="62">
        <f t="shared" si="18"/>
        <v>128240</v>
      </c>
      <c r="AO190" s="62">
        <f t="shared" si="19"/>
        <v>0</v>
      </c>
      <c r="AP190" s="62">
        <f t="shared" si="20"/>
        <v>0</v>
      </c>
      <c r="AQ190" s="77"/>
      <c r="AR190" s="99"/>
      <c r="AS190" s="99"/>
      <c r="AT190" s="99"/>
      <c r="AU190" s="99"/>
    </row>
    <row r="191" spans="1:47">
      <c r="A191" s="11" t="s">
        <v>79</v>
      </c>
      <c r="B191" s="11">
        <v>610</v>
      </c>
      <c r="D191" s="49" t="s">
        <v>17</v>
      </c>
      <c r="E191" s="47">
        <v>5</v>
      </c>
      <c r="F191" s="47">
        <v>7</v>
      </c>
      <c r="G191" s="47">
        <v>6</v>
      </c>
      <c r="H191" s="47">
        <v>1</v>
      </c>
      <c r="I191" s="47">
        <v>3</v>
      </c>
      <c r="J191" s="47">
        <v>4</v>
      </c>
      <c r="K191" s="47" t="s">
        <v>41</v>
      </c>
      <c r="L191" s="48">
        <v>4</v>
      </c>
      <c r="M191" s="48"/>
      <c r="N191" s="47"/>
      <c r="O191" s="11" t="s">
        <v>33</v>
      </c>
      <c r="P191" s="11" t="s">
        <v>25</v>
      </c>
      <c r="W191" s="45">
        <v>6</v>
      </c>
      <c r="X191" s="45">
        <v>0</v>
      </c>
      <c r="Y191" s="45">
        <v>4</v>
      </c>
      <c r="Z191" s="45"/>
      <c r="AA191" s="184" t="s">
        <v>27</v>
      </c>
      <c r="AB191" s="11" t="s">
        <v>332</v>
      </c>
      <c r="AC191" s="60">
        <f t="shared" si="14"/>
        <v>0</v>
      </c>
      <c r="AD191" s="60">
        <f t="shared" si="15"/>
        <v>0.5</v>
      </c>
      <c r="AE191" s="61">
        <f t="shared" si="16"/>
        <v>0.5</v>
      </c>
      <c r="AF191" s="61">
        <f>INDEX($BA$26:BF$44,MATCH(AE191,$AZ$26:$AZ$44,-1),MATCH(D191,$BA$25:$BF$25))</f>
        <v>0.5</v>
      </c>
      <c r="AG191" s="61">
        <v>1</v>
      </c>
      <c r="AH191" s="61">
        <v>1</v>
      </c>
      <c r="AI191" s="61">
        <v>1</v>
      </c>
      <c r="AJ191" s="61">
        <v>1</v>
      </c>
      <c r="AK191" s="61">
        <v>1</v>
      </c>
      <c r="AL191" s="61">
        <v>0.8</v>
      </c>
      <c r="AM191" s="61">
        <f t="shared" si="17"/>
        <v>280</v>
      </c>
      <c r="AN191" s="62">
        <f t="shared" si="18"/>
        <v>16800</v>
      </c>
      <c r="AO191" s="62">
        <f t="shared" si="19"/>
        <v>0</v>
      </c>
      <c r="AP191" s="62">
        <f t="shared" si="20"/>
        <v>0</v>
      </c>
      <c r="AQ191" s="69"/>
      <c r="AR191" s="99"/>
      <c r="AS191" s="99"/>
      <c r="AT191" s="99"/>
      <c r="AU191" s="99"/>
    </row>
    <row r="192" spans="1:47">
      <c r="A192" s="11" t="s">
        <v>336</v>
      </c>
      <c r="B192" s="11">
        <v>1424</v>
      </c>
      <c r="D192" s="49" t="s">
        <v>14</v>
      </c>
      <c r="E192" s="47">
        <v>8</v>
      </c>
      <c r="F192" s="47" t="s">
        <v>15</v>
      </c>
      <c r="G192" s="47">
        <v>2</v>
      </c>
      <c r="H192" s="47">
        <v>1</v>
      </c>
      <c r="I192" s="47">
        <v>0</v>
      </c>
      <c r="J192" s="47">
        <v>0</v>
      </c>
      <c r="K192" s="47" t="s">
        <v>41</v>
      </c>
      <c r="L192" s="48">
        <v>9</v>
      </c>
      <c r="M192" s="48"/>
      <c r="N192" s="47" t="s">
        <v>23</v>
      </c>
      <c r="O192" s="11" t="s">
        <v>21</v>
      </c>
      <c r="P192" s="11" t="s">
        <v>33</v>
      </c>
      <c r="Q192" s="11" t="s">
        <v>25</v>
      </c>
      <c r="W192" s="45">
        <v>6</v>
      </c>
      <c r="X192" s="45">
        <v>2</v>
      </c>
      <c r="Y192" s="45">
        <v>4</v>
      </c>
      <c r="Z192" s="45"/>
      <c r="AA192" s="184" t="s">
        <v>587</v>
      </c>
      <c r="AB192" s="11" t="s">
        <v>345</v>
      </c>
      <c r="AC192" s="60">
        <f t="shared" si="14"/>
        <v>1</v>
      </c>
      <c r="AD192" s="60">
        <f t="shared" si="15"/>
        <v>0.5</v>
      </c>
      <c r="AE192" s="61">
        <f t="shared" si="16"/>
        <v>1.5</v>
      </c>
      <c r="AF192" s="61">
        <f>INDEX($BA$26:BF$44,MATCH(AE192,$AZ$26:$AZ$44,-1),MATCH(D192,$BA$25:$BF$25))</f>
        <v>0.5</v>
      </c>
      <c r="AG192" s="61">
        <v>1</v>
      </c>
      <c r="AH192" s="61">
        <v>1</v>
      </c>
      <c r="AI192" s="61">
        <v>1</v>
      </c>
      <c r="AJ192" s="61">
        <v>1</v>
      </c>
      <c r="AK192" s="61">
        <v>0.8</v>
      </c>
      <c r="AL192" s="61">
        <v>0.8</v>
      </c>
      <c r="AM192" s="61">
        <f t="shared" si="17"/>
        <v>2342.4</v>
      </c>
      <c r="AN192" s="62">
        <f t="shared" si="18"/>
        <v>140544</v>
      </c>
      <c r="AO192" s="62">
        <f t="shared" si="19"/>
        <v>0</v>
      </c>
      <c r="AP192" s="62">
        <f t="shared" si="20"/>
        <v>0</v>
      </c>
    </row>
    <row r="193" spans="1:47">
      <c r="A193" s="11" t="s">
        <v>593</v>
      </c>
      <c r="B193" s="11">
        <v>2514</v>
      </c>
      <c r="D193" s="49" t="s">
        <v>16</v>
      </c>
      <c r="E193" s="47">
        <v>4</v>
      </c>
      <c r="F193" s="47">
        <v>4</v>
      </c>
      <c r="G193" s="47">
        <v>9</v>
      </c>
      <c r="H193" s="47">
        <v>1</v>
      </c>
      <c r="I193" s="47">
        <v>6</v>
      </c>
      <c r="J193" s="47">
        <v>7</v>
      </c>
      <c r="K193" s="47" t="s">
        <v>41</v>
      </c>
      <c r="L193" s="48">
        <v>9</v>
      </c>
      <c r="M193" s="48"/>
      <c r="N193" s="47"/>
      <c r="O193" s="11" t="s">
        <v>33</v>
      </c>
      <c r="P193" s="11" t="s">
        <v>25</v>
      </c>
      <c r="W193" s="45">
        <v>5</v>
      </c>
      <c r="X193" s="45">
        <v>0</v>
      </c>
      <c r="Y193" s="45">
        <v>3</v>
      </c>
      <c r="Z193" s="45"/>
      <c r="AA193" s="184" t="s">
        <v>55</v>
      </c>
      <c r="AB193" s="11" t="s">
        <v>343</v>
      </c>
      <c r="AC193" s="60">
        <f t="shared" si="14"/>
        <v>1</v>
      </c>
      <c r="AD193" s="60">
        <f t="shared" si="15"/>
        <v>0.5</v>
      </c>
      <c r="AE193" s="61">
        <f t="shared" si="16"/>
        <v>1.5</v>
      </c>
      <c r="AF193" s="61">
        <f>INDEX($BA$26:BF$44,MATCH(AE193,$AZ$26:$AZ$44,-1),MATCH(D193,$BA$25:$BF$25))</f>
        <v>0.5</v>
      </c>
      <c r="AG193" s="61">
        <v>1</v>
      </c>
      <c r="AH193" s="61">
        <v>1</v>
      </c>
      <c r="AI193" s="61">
        <v>1</v>
      </c>
      <c r="AJ193" s="61">
        <v>1</v>
      </c>
      <c r="AK193" s="61">
        <v>1</v>
      </c>
      <c r="AL193" s="61">
        <v>0.8</v>
      </c>
      <c r="AM193" s="61">
        <f t="shared" si="17"/>
        <v>2928</v>
      </c>
      <c r="AN193" s="62">
        <f t="shared" si="18"/>
        <v>146400</v>
      </c>
      <c r="AO193" s="62">
        <f t="shared" si="19"/>
        <v>0</v>
      </c>
      <c r="AP193" s="62">
        <f t="shared" si="20"/>
        <v>0</v>
      </c>
      <c r="AQ193" s="69"/>
      <c r="AR193" s="99"/>
      <c r="AS193" s="99"/>
      <c r="AT193" s="99"/>
      <c r="AU193" s="99"/>
    </row>
    <row r="194" spans="1:47">
      <c r="A194" s="11" t="s">
        <v>125</v>
      </c>
      <c r="B194" s="11">
        <v>2003</v>
      </c>
      <c r="D194" s="49" t="s">
        <v>16</v>
      </c>
      <c r="E194" s="47">
        <v>3</v>
      </c>
      <c r="F194" s="47">
        <v>1</v>
      </c>
      <c r="G194" s="47">
        <v>0</v>
      </c>
      <c r="H194" s="47">
        <v>1</v>
      </c>
      <c r="I194" s="47">
        <v>4</v>
      </c>
      <c r="J194" s="47">
        <v>6</v>
      </c>
      <c r="K194" s="47" t="s">
        <v>41</v>
      </c>
      <c r="L194" s="48">
        <v>6</v>
      </c>
      <c r="M194" s="48"/>
      <c r="N194" s="47"/>
      <c r="O194" s="11" t="s">
        <v>33</v>
      </c>
      <c r="P194" s="11" t="s">
        <v>25</v>
      </c>
      <c r="W194" s="45">
        <v>5</v>
      </c>
      <c r="X194" s="45">
        <v>1</v>
      </c>
      <c r="Y194" s="45">
        <v>2</v>
      </c>
      <c r="Z194" s="45"/>
      <c r="AA194" s="184" t="s">
        <v>589</v>
      </c>
      <c r="AB194" s="11" t="s">
        <v>334</v>
      </c>
      <c r="AC194" s="60">
        <f t="shared" si="14"/>
        <v>0.5</v>
      </c>
      <c r="AD194" s="60">
        <f t="shared" si="15"/>
        <v>0.5</v>
      </c>
      <c r="AE194" s="61">
        <f t="shared" si="16"/>
        <v>1</v>
      </c>
      <c r="AF194" s="61">
        <f>INDEX($BA$26:BF$44,MATCH(AE194,$AZ$26:$AZ$44,-1),MATCH(D194,$BA$25:$BF$25))</f>
        <v>0.5</v>
      </c>
      <c r="AG194" s="61">
        <v>1</v>
      </c>
      <c r="AH194" s="61">
        <v>1</v>
      </c>
      <c r="AI194" s="61">
        <v>1</v>
      </c>
      <c r="AJ194" s="61">
        <v>1</v>
      </c>
      <c r="AK194" s="61">
        <v>1</v>
      </c>
      <c r="AL194" s="61">
        <v>0.8</v>
      </c>
      <c r="AM194" s="61">
        <f t="shared" si="17"/>
        <v>716</v>
      </c>
      <c r="AN194" s="62">
        <f t="shared" si="18"/>
        <v>35800</v>
      </c>
      <c r="AO194" s="62">
        <f t="shared" si="19"/>
        <v>0</v>
      </c>
      <c r="AP194" s="62">
        <f t="shared" si="20"/>
        <v>0</v>
      </c>
      <c r="AQ194" s="69"/>
      <c r="AR194" s="101"/>
      <c r="AS194" s="101"/>
      <c r="AT194" s="101"/>
      <c r="AU194" s="101"/>
    </row>
    <row r="195" spans="1:47">
      <c r="A195" s="11" t="s">
        <v>108</v>
      </c>
      <c r="B195" s="11">
        <v>1509</v>
      </c>
      <c r="D195" s="49" t="s">
        <v>22</v>
      </c>
      <c r="E195" s="47">
        <v>2</v>
      </c>
      <c r="F195" s="47">
        <v>7</v>
      </c>
      <c r="G195" s="47">
        <v>1</v>
      </c>
      <c r="H195" s="47">
        <v>1</v>
      </c>
      <c r="I195" s="47">
        <v>0</v>
      </c>
      <c r="J195" s="47">
        <v>0</v>
      </c>
      <c r="K195" s="47" t="s">
        <v>41</v>
      </c>
      <c r="L195" s="48">
        <v>0</v>
      </c>
      <c r="M195" s="48"/>
      <c r="N195" s="47"/>
      <c r="O195" s="11" t="s">
        <v>33</v>
      </c>
      <c r="P195" s="11" t="s">
        <v>25</v>
      </c>
      <c r="W195" s="45">
        <v>5</v>
      </c>
      <c r="X195" s="45">
        <v>0</v>
      </c>
      <c r="Y195" s="45">
        <v>1</v>
      </c>
      <c r="Z195" s="45"/>
      <c r="AA195" s="184" t="s">
        <v>52</v>
      </c>
      <c r="AB195" s="11" t="s">
        <v>333</v>
      </c>
      <c r="AC195" s="60">
        <f t="shared" si="14"/>
        <v>-0.5</v>
      </c>
      <c r="AD195" s="60">
        <f t="shared" si="15"/>
        <v>0.5</v>
      </c>
      <c r="AE195" s="61">
        <f t="shared" si="16"/>
        <v>0</v>
      </c>
      <c r="AF195" s="61">
        <f>INDEX($BA$26:BF$44,MATCH(AE195,$AZ$26:$AZ$44,-1),MATCH(D195,$BA$25:$BF$25))</f>
        <v>0</v>
      </c>
      <c r="AG195" s="61">
        <v>1</v>
      </c>
      <c r="AH195" s="61">
        <v>1</v>
      </c>
      <c r="AI195" s="61">
        <v>1</v>
      </c>
      <c r="AJ195" s="61">
        <v>1</v>
      </c>
      <c r="AK195" s="61">
        <v>1</v>
      </c>
      <c r="AL195" s="61">
        <v>0.8</v>
      </c>
      <c r="AM195" s="61">
        <f t="shared" si="17"/>
        <v>44</v>
      </c>
      <c r="AN195" s="62">
        <f t="shared" si="18"/>
        <v>2200</v>
      </c>
      <c r="AO195" s="62">
        <f t="shared" si="19"/>
        <v>0</v>
      </c>
      <c r="AP195" s="62">
        <f t="shared" si="20"/>
        <v>0</v>
      </c>
      <c r="AQ195" s="62"/>
      <c r="AR195" s="101"/>
      <c r="AS195" s="101"/>
      <c r="AT195" s="101"/>
      <c r="AU195" s="101"/>
    </row>
    <row r="196" spans="1:47">
      <c r="A196" s="58" t="s">
        <v>123</v>
      </c>
      <c r="B196" s="58">
        <v>1906</v>
      </c>
      <c r="C196" s="58"/>
      <c r="D196" s="63" t="s">
        <v>17</v>
      </c>
      <c r="E196" s="64">
        <v>6</v>
      </c>
      <c r="F196" s="64">
        <v>6</v>
      </c>
      <c r="G196" s="64">
        <v>3</v>
      </c>
      <c r="H196" s="64">
        <v>1</v>
      </c>
      <c r="I196" s="64">
        <v>1</v>
      </c>
      <c r="J196" s="64">
        <v>2</v>
      </c>
      <c r="K196" s="64" t="s">
        <v>41</v>
      </c>
      <c r="L196" s="65" t="s">
        <v>15</v>
      </c>
      <c r="M196" s="65"/>
      <c r="N196" s="64"/>
      <c r="O196" s="58" t="s">
        <v>33</v>
      </c>
      <c r="P196" s="58" t="s">
        <v>25</v>
      </c>
      <c r="Q196" s="58"/>
      <c r="R196" s="58"/>
      <c r="S196" s="58"/>
      <c r="T196" s="58"/>
      <c r="U196" s="58"/>
      <c r="V196" s="58"/>
      <c r="W196" s="67">
        <v>4</v>
      </c>
      <c r="X196" s="67">
        <v>0</v>
      </c>
      <c r="Y196" s="67">
        <v>0</v>
      </c>
      <c r="Z196" s="67"/>
      <c r="AA196" s="185" t="s">
        <v>589</v>
      </c>
      <c r="AB196" s="58" t="s">
        <v>334</v>
      </c>
      <c r="AC196" s="60">
        <f t="shared" si="14"/>
        <v>1</v>
      </c>
      <c r="AD196" s="60">
        <f t="shared" si="15"/>
        <v>0.5</v>
      </c>
      <c r="AE196" s="61">
        <f t="shared" si="16"/>
        <v>1.5</v>
      </c>
      <c r="AF196" s="61">
        <f>INDEX($BA$26:BF$44,MATCH(AE196,$AZ$26:$AZ$44,-1),MATCH(D196,$BA$25:$BF$25))</f>
        <v>0</v>
      </c>
      <c r="AG196" s="61">
        <v>1</v>
      </c>
      <c r="AH196" s="61">
        <v>1</v>
      </c>
      <c r="AI196" s="61">
        <v>1</v>
      </c>
      <c r="AJ196" s="61">
        <v>1</v>
      </c>
      <c r="AK196" s="61">
        <v>1</v>
      </c>
      <c r="AL196" s="61">
        <v>0.8</v>
      </c>
      <c r="AM196" s="68">
        <f t="shared" si="17"/>
        <v>4688</v>
      </c>
      <c r="AN196" s="69">
        <f t="shared" si="18"/>
        <v>187520</v>
      </c>
      <c r="AO196" s="69">
        <f t="shared" si="19"/>
        <v>0</v>
      </c>
      <c r="AP196" s="69">
        <f t="shared" si="20"/>
        <v>0</v>
      </c>
      <c r="AQ196" s="62"/>
      <c r="AR196" s="100"/>
      <c r="AS196" s="100"/>
      <c r="AT196" s="100"/>
      <c r="AU196" s="100"/>
    </row>
    <row r="197" spans="1:47">
      <c r="A197" s="11" t="s">
        <v>279</v>
      </c>
      <c r="B197" s="11">
        <v>2334</v>
      </c>
      <c r="D197" s="49" t="s">
        <v>14</v>
      </c>
      <c r="E197" s="47" t="s">
        <v>15</v>
      </c>
      <c r="F197" s="47" t="s">
        <v>18</v>
      </c>
      <c r="G197" s="47">
        <v>7</v>
      </c>
      <c r="H197" s="47">
        <v>1</v>
      </c>
      <c r="I197" s="47">
        <v>1</v>
      </c>
      <c r="J197" s="47">
        <v>2</v>
      </c>
      <c r="K197" s="47" t="s">
        <v>41</v>
      </c>
      <c r="L197" s="48" t="s">
        <v>15</v>
      </c>
      <c r="M197" s="48"/>
      <c r="N197" s="47"/>
      <c r="O197" s="11" t="s">
        <v>21</v>
      </c>
      <c r="P197" s="11" t="s">
        <v>33</v>
      </c>
      <c r="Q197" s="11" t="s">
        <v>25</v>
      </c>
      <c r="W197" s="45">
        <v>3</v>
      </c>
      <c r="X197" s="45">
        <v>0</v>
      </c>
      <c r="Y197" s="45">
        <v>0</v>
      </c>
      <c r="Z197" s="45"/>
      <c r="AA197" s="184" t="s">
        <v>243</v>
      </c>
      <c r="AB197" s="11" t="s">
        <v>350</v>
      </c>
      <c r="AC197" s="60">
        <f t="shared" si="14"/>
        <v>1</v>
      </c>
      <c r="AD197" s="60">
        <f t="shared" si="15"/>
        <v>0.5</v>
      </c>
      <c r="AE197" s="61">
        <f t="shared" si="16"/>
        <v>1.5</v>
      </c>
      <c r="AF197" s="61">
        <f>INDEX($BA$26:BF$44,MATCH(AE197,$AZ$26:$AZ$44,-1),MATCH(D197,$BA$25:$BF$25))</f>
        <v>0.5</v>
      </c>
      <c r="AG197" s="61">
        <v>1</v>
      </c>
      <c r="AH197" s="61">
        <v>1</v>
      </c>
      <c r="AI197" s="61">
        <v>1</v>
      </c>
      <c r="AJ197" s="61">
        <v>1</v>
      </c>
      <c r="AK197" s="61">
        <v>0.8</v>
      </c>
      <c r="AL197" s="61">
        <v>0.8</v>
      </c>
      <c r="AM197" s="61">
        <f t="shared" si="17"/>
        <v>3750.4</v>
      </c>
      <c r="AN197" s="62">
        <f t="shared" si="18"/>
        <v>112512</v>
      </c>
      <c r="AO197" s="62">
        <f t="shared" si="19"/>
        <v>0</v>
      </c>
      <c r="AP197" s="62">
        <f t="shared" si="20"/>
        <v>0</v>
      </c>
      <c r="AQ197" s="85"/>
      <c r="AR197" s="99"/>
      <c r="AS197" s="99"/>
      <c r="AT197" s="99"/>
      <c r="AU197" s="99"/>
    </row>
    <row r="198" spans="1:47">
      <c r="A198" s="58" t="s">
        <v>233</v>
      </c>
      <c r="B198" s="58">
        <v>1332</v>
      </c>
      <c r="C198" s="58"/>
      <c r="D198" s="63" t="s">
        <v>17</v>
      </c>
      <c r="E198" s="64">
        <v>7</v>
      </c>
      <c r="F198" s="64">
        <v>6</v>
      </c>
      <c r="G198" s="64" t="s">
        <v>15</v>
      </c>
      <c r="H198" s="64">
        <v>1</v>
      </c>
      <c r="I198" s="64">
        <v>1</v>
      </c>
      <c r="J198" s="64">
        <v>0</v>
      </c>
      <c r="K198" s="64" t="s">
        <v>41</v>
      </c>
      <c r="L198" s="65">
        <v>4</v>
      </c>
      <c r="M198" s="65"/>
      <c r="N198" s="64"/>
      <c r="O198" s="58" t="s">
        <v>33</v>
      </c>
      <c r="P198" s="58" t="s">
        <v>25</v>
      </c>
      <c r="Q198" s="58" t="s">
        <v>30</v>
      </c>
      <c r="R198" s="58"/>
      <c r="S198" s="58"/>
      <c r="T198" s="58"/>
      <c r="U198" s="58"/>
      <c r="V198" s="58"/>
      <c r="W198" s="67">
        <v>2</v>
      </c>
      <c r="X198" s="67">
        <v>0</v>
      </c>
      <c r="Y198" s="67">
        <v>4</v>
      </c>
      <c r="Z198" s="67"/>
      <c r="AA198" s="185" t="s">
        <v>207</v>
      </c>
      <c r="AB198" s="58" t="s">
        <v>349</v>
      </c>
      <c r="AC198" s="60">
        <f t="shared" si="14"/>
        <v>0</v>
      </c>
      <c r="AD198" s="60">
        <f t="shared" si="15"/>
        <v>0.5</v>
      </c>
      <c r="AE198" s="61">
        <f t="shared" si="16"/>
        <v>0.5</v>
      </c>
      <c r="AF198" s="61">
        <f>INDEX($BA$26:BF$44,MATCH(AE198,$AZ$26:$AZ$44,-1),MATCH(D198,$BA$25:$BF$25))</f>
        <v>0.5</v>
      </c>
      <c r="AG198" s="61">
        <v>1</v>
      </c>
      <c r="AH198" s="61">
        <v>1</v>
      </c>
      <c r="AI198" s="61">
        <v>1</v>
      </c>
      <c r="AJ198" s="61">
        <v>1</v>
      </c>
      <c r="AK198" s="61">
        <v>0.8</v>
      </c>
      <c r="AL198" s="61">
        <v>0.8</v>
      </c>
      <c r="AM198" s="68">
        <f t="shared" si="17"/>
        <v>224</v>
      </c>
      <c r="AN198" s="69">
        <f t="shared" si="18"/>
        <v>4480</v>
      </c>
      <c r="AO198" s="69">
        <f t="shared" si="19"/>
        <v>0</v>
      </c>
      <c r="AP198" s="69">
        <f t="shared" si="20"/>
        <v>0</v>
      </c>
      <c r="AQ198" s="62"/>
      <c r="AR198" s="99"/>
      <c r="AS198" s="99"/>
      <c r="AT198" s="99"/>
      <c r="AU198" s="99"/>
    </row>
    <row r="199" spans="1:47">
      <c r="A199" s="11" t="s">
        <v>145</v>
      </c>
      <c r="B199" s="11">
        <v>2508</v>
      </c>
      <c r="D199" s="49" t="s">
        <v>22</v>
      </c>
      <c r="E199" s="47">
        <v>5</v>
      </c>
      <c r="F199" s="47">
        <v>2</v>
      </c>
      <c r="G199" s="47" t="s">
        <v>15</v>
      </c>
      <c r="H199" s="47">
        <v>1</v>
      </c>
      <c r="I199" s="47">
        <v>1</v>
      </c>
      <c r="J199" s="47">
        <v>0</v>
      </c>
      <c r="K199" s="47" t="s">
        <v>41</v>
      </c>
      <c r="L199" s="48">
        <v>7</v>
      </c>
      <c r="M199" s="48"/>
      <c r="N199" s="47"/>
      <c r="O199" s="11" t="s">
        <v>33</v>
      </c>
      <c r="P199" s="11" t="s">
        <v>25</v>
      </c>
      <c r="Q199" s="11" t="s">
        <v>30</v>
      </c>
      <c r="W199" s="45">
        <v>2</v>
      </c>
      <c r="X199" s="45">
        <v>0</v>
      </c>
      <c r="Y199" s="45">
        <v>2</v>
      </c>
      <c r="Z199" s="45"/>
      <c r="AA199" s="184" t="s">
        <v>592</v>
      </c>
      <c r="AB199" s="11" t="s">
        <v>335</v>
      </c>
      <c r="AC199" s="60">
        <f t="shared" si="14"/>
        <v>0.5</v>
      </c>
      <c r="AD199" s="60">
        <f t="shared" si="15"/>
        <v>0.5</v>
      </c>
      <c r="AE199" s="61">
        <f t="shared" si="16"/>
        <v>1</v>
      </c>
      <c r="AF199" s="61">
        <f>INDEX($BA$26:BF$44,MATCH(AE199,$AZ$26:$AZ$44,-1),MATCH(D199,$BA$25:$BF$25))</f>
        <v>0</v>
      </c>
      <c r="AG199" s="61">
        <v>1</v>
      </c>
      <c r="AH199" s="61">
        <v>1</v>
      </c>
      <c r="AI199" s="61">
        <v>1</v>
      </c>
      <c r="AJ199" s="61">
        <v>1</v>
      </c>
      <c r="AK199" s="61">
        <v>1</v>
      </c>
      <c r="AL199" s="61">
        <v>0.8</v>
      </c>
      <c r="AM199" s="61">
        <f t="shared" si="17"/>
        <v>1144</v>
      </c>
      <c r="AN199" s="62">
        <f t="shared" si="18"/>
        <v>22880</v>
      </c>
      <c r="AO199" s="62">
        <f t="shared" si="19"/>
        <v>0</v>
      </c>
      <c r="AP199" s="62">
        <f t="shared" si="20"/>
        <v>0</v>
      </c>
      <c r="AQ199" s="62"/>
      <c r="AR199" s="99"/>
      <c r="AS199" s="99"/>
      <c r="AT199" s="99"/>
      <c r="AU199" s="99"/>
    </row>
    <row r="200" spans="1:47">
      <c r="A200" s="11" t="s">
        <v>77</v>
      </c>
      <c r="B200" s="11">
        <v>605</v>
      </c>
      <c r="D200" s="49" t="s">
        <v>17</v>
      </c>
      <c r="E200" s="47">
        <v>3</v>
      </c>
      <c r="F200" s="47">
        <v>2</v>
      </c>
      <c r="G200" s="47">
        <v>5</v>
      </c>
      <c r="H200" s="47">
        <v>1</v>
      </c>
      <c r="I200" s="47">
        <v>6</v>
      </c>
      <c r="J200" s="47">
        <v>5</v>
      </c>
      <c r="K200" s="47" t="s">
        <v>41</v>
      </c>
      <c r="L200" s="48">
        <v>3</v>
      </c>
      <c r="M200" s="48"/>
      <c r="N200" s="47"/>
      <c r="O200" s="11" t="s">
        <v>33</v>
      </c>
      <c r="P200" s="11" t="s">
        <v>25</v>
      </c>
      <c r="W200" s="45">
        <v>2</v>
      </c>
      <c r="X200" s="45">
        <v>0</v>
      </c>
      <c r="Y200" s="45">
        <v>4</v>
      </c>
      <c r="Z200" s="45"/>
      <c r="AA200" s="184" t="s">
        <v>52</v>
      </c>
      <c r="AB200" s="11" t="s">
        <v>332</v>
      </c>
      <c r="AC200" s="60">
        <f t="shared" si="14"/>
        <v>0</v>
      </c>
      <c r="AD200" s="60">
        <f t="shared" si="15"/>
        <v>0.5</v>
      </c>
      <c r="AE200" s="61">
        <f t="shared" si="16"/>
        <v>0.5</v>
      </c>
      <c r="AF200" s="61">
        <f>INDEX($BA$26:BF$44,MATCH(AE200,$AZ$26:$AZ$44,-1),MATCH(D200,$BA$25:$BF$25))</f>
        <v>0.5</v>
      </c>
      <c r="AG200" s="61">
        <v>1</v>
      </c>
      <c r="AH200" s="61">
        <v>1</v>
      </c>
      <c r="AI200" s="61">
        <v>1</v>
      </c>
      <c r="AJ200" s="61">
        <v>1</v>
      </c>
      <c r="AK200" s="61">
        <v>0.8</v>
      </c>
      <c r="AL200" s="61">
        <v>0.8</v>
      </c>
      <c r="AM200" s="61">
        <f t="shared" si="17"/>
        <v>140.80000000000001</v>
      </c>
      <c r="AN200" s="62">
        <f t="shared" si="18"/>
        <v>2816</v>
      </c>
      <c r="AO200" s="62">
        <f t="shared" si="19"/>
        <v>0</v>
      </c>
      <c r="AP200" s="62">
        <f t="shared" si="20"/>
        <v>0</v>
      </c>
      <c r="AQ200" s="62"/>
      <c r="AR200" s="104"/>
      <c r="AS200" s="104"/>
      <c r="AT200" s="104"/>
      <c r="AU200" s="104"/>
    </row>
    <row r="201" spans="1:47">
      <c r="A201" s="11" t="s">
        <v>92</v>
      </c>
      <c r="B201" s="11">
        <v>1004</v>
      </c>
      <c r="D201" s="49" t="s">
        <v>17</v>
      </c>
      <c r="E201" s="47">
        <v>9</v>
      </c>
      <c r="F201" s="47" t="s">
        <v>15</v>
      </c>
      <c r="G201" s="47">
        <v>6</v>
      </c>
      <c r="H201" s="47">
        <v>1</v>
      </c>
      <c r="I201" s="47">
        <v>0</v>
      </c>
      <c r="J201" s="47">
        <v>2</v>
      </c>
      <c r="K201" s="47" t="s">
        <v>41</v>
      </c>
      <c r="L201" s="48" t="s">
        <v>15</v>
      </c>
      <c r="M201" s="48"/>
      <c r="N201" s="47"/>
      <c r="O201" s="11" t="s">
        <v>21</v>
      </c>
      <c r="P201" s="11" t="s">
        <v>33</v>
      </c>
      <c r="Q201" s="11" t="s">
        <v>25</v>
      </c>
      <c r="W201" s="45">
        <v>1</v>
      </c>
      <c r="X201" s="45">
        <v>2</v>
      </c>
      <c r="Y201" s="45">
        <v>4</v>
      </c>
      <c r="Z201" s="45"/>
      <c r="AA201" s="184" t="s">
        <v>52</v>
      </c>
      <c r="AB201" s="11" t="s">
        <v>333</v>
      </c>
      <c r="AC201" s="60">
        <f t="shared" si="14"/>
        <v>1</v>
      </c>
      <c r="AD201" s="60">
        <f t="shared" si="15"/>
        <v>0.5</v>
      </c>
      <c r="AE201" s="61">
        <f t="shared" si="16"/>
        <v>1.5</v>
      </c>
      <c r="AF201" s="61">
        <f>INDEX($BA$26:BF$44,MATCH(AE201,$AZ$26:$AZ$44,-1),MATCH(D201,$BA$25:$BF$25))</f>
        <v>0</v>
      </c>
      <c r="AG201" s="61">
        <v>1</v>
      </c>
      <c r="AH201" s="61">
        <v>1</v>
      </c>
      <c r="AI201" s="61">
        <v>1</v>
      </c>
      <c r="AJ201" s="61">
        <v>1</v>
      </c>
      <c r="AK201" s="61">
        <v>1</v>
      </c>
      <c r="AL201" s="61">
        <v>0.8</v>
      </c>
      <c r="AM201" s="61">
        <f t="shared" si="17"/>
        <v>4688</v>
      </c>
      <c r="AN201" s="62">
        <f t="shared" si="18"/>
        <v>46880</v>
      </c>
      <c r="AO201" s="62">
        <f t="shared" si="19"/>
        <v>0</v>
      </c>
      <c r="AP201" s="62">
        <f t="shared" si="20"/>
        <v>0</v>
      </c>
      <c r="AQ201" s="62"/>
      <c r="AR201" s="99"/>
      <c r="AS201" s="99"/>
      <c r="AT201" s="99"/>
      <c r="AU201" s="99"/>
    </row>
    <row r="202" spans="1:47">
      <c r="A202" s="11" t="s">
        <v>172</v>
      </c>
      <c r="B202" s="11">
        <v>3006</v>
      </c>
      <c r="D202" s="49" t="s">
        <v>16</v>
      </c>
      <c r="E202" s="47">
        <v>4</v>
      </c>
      <c r="F202" s="47">
        <v>4</v>
      </c>
      <c r="G202" s="47">
        <v>5</v>
      </c>
      <c r="H202" s="47">
        <v>1</v>
      </c>
      <c r="I202" s="47">
        <v>1</v>
      </c>
      <c r="J202" s="47">
        <v>2</v>
      </c>
      <c r="K202" s="47" t="s">
        <v>41</v>
      </c>
      <c r="L202" s="48">
        <v>8</v>
      </c>
      <c r="M202" s="48"/>
      <c r="N202" s="47"/>
      <c r="O202" s="11" t="s">
        <v>33</v>
      </c>
      <c r="P202" s="11" t="s">
        <v>25</v>
      </c>
      <c r="S202" s="59"/>
      <c r="T202" s="59"/>
      <c r="W202" s="45">
        <v>1</v>
      </c>
      <c r="X202" s="45">
        <v>0</v>
      </c>
      <c r="Y202" s="45">
        <v>3</v>
      </c>
      <c r="Z202" s="45"/>
      <c r="AA202" s="184" t="s">
        <v>27</v>
      </c>
      <c r="AB202" s="11" t="s">
        <v>335</v>
      </c>
      <c r="AC202" s="60">
        <f t="shared" si="14"/>
        <v>0.5</v>
      </c>
      <c r="AD202" s="60">
        <f t="shared" si="15"/>
        <v>0.5</v>
      </c>
      <c r="AE202" s="61">
        <f t="shared" si="16"/>
        <v>1</v>
      </c>
      <c r="AF202" s="61">
        <f>INDEX($BA$26:BF$44,MATCH(AE202,$AZ$26:$AZ$44,-1),MATCH(D202,$BA$25:$BF$25))</f>
        <v>0.5</v>
      </c>
      <c r="AG202" s="61">
        <v>1</v>
      </c>
      <c r="AH202" s="61">
        <v>1</v>
      </c>
      <c r="AI202" s="61">
        <v>1</v>
      </c>
      <c r="AJ202" s="61">
        <v>0.8</v>
      </c>
      <c r="AK202" s="61">
        <v>0.8</v>
      </c>
      <c r="AL202" s="61">
        <v>0.8</v>
      </c>
      <c r="AM202" s="61">
        <f t="shared" si="17"/>
        <v>1172.4800000000002</v>
      </c>
      <c r="AN202" s="62">
        <f t="shared" si="18"/>
        <v>11724.800000000003</v>
      </c>
      <c r="AO202" s="62">
        <f t="shared" si="19"/>
        <v>0</v>
      </c>
      <c r="AP202" s="62">
        <f t="shared" si="20"/>
        <v>0</v>
      </c>
      <c r="AQ202" s="62"/>
      <c r="AR202" s="100"/>
      <c r="AS202" s="100"/>
      <c r="AT202" s="100"/>
      <c r="AU202" s="100"/>
    </row>
    <row r="203" spans="1:47">
      <c r="A203" s="11" t="s">
        <v>109</v>
      </c>
      <c r="B203" s="11">
        <v>1601</v>
      </c>
      <c r="D203" s="49" t="s">
        <v>22</v>
      </c>
      <c r="E203" s="47">
        <v>8</v>
      </c>
      <c r="F203" s="47" t="s">
        <v>18</v>
      </c>
      <c r="G203" s="47">
        <v>5</v>
      </c>
      <c r="H203" s="47">
        <v>0</v>
      </c>
      <c r="I203" s="47">
        <v>0</v>
      </c>
      <c r="J203" s="47">
        <v>1</v>
      </c>
      <c r="K203" s="47" t="s">
        <v>41</v>
      </c>
      <c r="L203" s="48">
        <v>8</v>
      </c>
      <c r="M203" s="48"/>
      <c r="N203" s="47"/>
      <c r="O203" s="11" t="s">
        <v>21</v>
      </c>
      <c r="P203" s="11" t="s">
        <v>33</v>
      </c>
      <c r="Q203" s="11" t="s">
        <v>25</v>
      </c>
      <c r="W203" s="45">
        <v>9</v>
      </c>
      <c r="X203" s="45">
        <v>0</v>
      </c>
      <c r="Y203" s="45">
        <v>0</v>
      </c>
      <c r="Z203" s="45"/>
      <c r="AA203" s="184" t="s">
        <v>52</v>
      </c>
      <c r="AB203" s="11" t="s">
        <v>333</v>
      </c>
      <c r="AC203" s="60">
        <f t="shared" si="14"/>
        <v>0.5</v>
      </c>
      <c r="AD203" s="60">
        <f t="shared" si="15"/>
        <v>0</v>
      </c>
      <c r="AE203" s="61">
        <f t="shared" si="16"/>
        <v>0.5</v>
      </c>
      <c r="AF203" s="61">
        <f>INDEX($BA$26:BF$44,MATCH(AE203,$AZ$26:$AZ$44,-1),MATCH(D203,$BA$25:$BF$25))</f>
        <v>0</v>
      </c>
      <c r="AG203" s="61">
        <v>1</v>
      </c>
      <c r="AH203" s="61">
        <v>1</v>
      </c>
      <c r="AI203" s="61">
        <v>1</v>
      </c>
      <c r="AJ203" s="61">
        <v>1</v>
      </c>
      <c r="AK203" s="61">
        <v>1</v>
      </c>
      <c r="AL203" s="61">
        <v>0.8</v>
      </c>
      <c r="AM203" s="61">
        <f t="shared" si="17"/>
        <v>1832</v>
      </c>
      <c r="AN203" s="62">
        <f t="shared" si="18"/>
        <v>16488</v>
      </c>
      <c r="AO203" s="62">
        <f t="shared" si="19"/>
        <v>0</v>
      </c>
      <c r="AP203" s="62">
        <f t="shared" si="20"/>
        <v>0</v>
      </c>
      <c r="AQ203" s="62"/>
      <c r="AR203" s="100"/>
      <c r="AS203" s="100"/>
      <c r="AT203" s="100"/>
      <c r="AU203" s="100"/>
    </row>
    <row r="204" spans="1:47">
      <c r="A204" s="11" t="s">
        <v>273</v>
      </c>
      <c r="B204" s="11">
        <v>2121</v>
      </c>
      <c r="D204" s="49" t="s">
        <v>22</v>
      </c>
      <c r="E204" s="47">
        <v>7</v>
      </c>
      <c r="F204" s="47" t="s">
        <v>14</v>
      </c>
      <c r="G204" s="47">
        <v>4</v>
      </c>
      <c r="H204" s="47">
        <v>0</v>
      </c>
      <c r="I204" s="47">
        <v>0</v>
      </c>
      <c r="J204" s="47">
        <v>0</v>
      </c>
      <c r="K204" s="47" t="s">
        <v>41</v>
      </c>
      <c r="L204" s="48">
        <v>7</v>
      </c>
      <c r="M204" s="48"/>
      <c r="N204" s="47"/>
      <c r="O204" s="11" t="s">
        <v>10</v>
      </c>
      <c r="P204" s="11" t="s">
        <v>21</v>
      </c>
      <c r="Q204" s="11" t="s">
        <v>33</v>
      </c>
      <c r="R204" s="11" t="s">
        <v>25</v>
      </c>
      <c r="W204" s="45">
        <v>6</v>
      </c>
      <c r="X204" s="45">
        <v>1</v>
      </c>
      <c r="Y204" s="45">
        <v>4</v>
      </c>
      <c r="Z204" s="45"/>
      <c r="AA204" s="184" t="s">
        <v>55</v>
      </c>
      <c r="AB204" s="11" t="s">
        <v>346</v>
      </c>
      <c r="AC204" s="60">
        <f t="shared" si="14"/>
        <v>0.5</v>
      </c>
      <c r="AD204" s="60">
        <f t="shared" si="15"/>
        <v>0</v>
      </c>
      <c r="AE204" s="61">
        <f t="shared" si="16"/>
        <v>0.5</v>
      </c>
      <c r="AF204" s="61">
        <f>INDEX($BA$26:BF$44,MATCH(AE204,$AZ$26:$AZ$44,-1),MATCH(D204,$BA$25:$BF$25))</f>
        <v>0</v>
      </c>
      <c r="AG204" s="61">
        <v>1</v>
      </c>
      <c r="AH204" s="61">
        <v>1</v>
      </c>
      <c r="AI204" s="61">
        <v>1</v>
      </c>
      <c r="AJ204" s="61">
        <v>1</v>
      </c>
      <c r="AK204" s="61">
        <v>1</v>
      </c>
      <c r="AL204" s="61">
        <v>0.8</v>
      </c>
      <c r="AM204" s="61">
        <f t="shared" si="17"/>
        <v>1144</v>
      </c>
      <c r="AN204" s="62">
        <f t="shared" si="18"/>
        <v>6864</v>
      </c>
      <c r="AO204" s="62">
        <f t="shared" si="19"/>
        <v>0</v>
      </c>
      <c r="AP204" s="62">
        <f t="shared" si="20"/>
        <v>0</v>
      </c>
      <c r="AQ204" s="69"/>
      <c r="AR204" s="99"/>
      <c r="AS204" s="99"/>
      <c r="AT204" s="99"/>
      <c r="AU204" s="99"/>
    </row>
    <row r="205" spans="1:47">
      <c r="A205" s="11" t="s">
        <v>102</v>
      </c>
      <c r="B205" s="11">
        <v>1401</v>
      </c>
      <c r="D205" s="49" t="s">
        <v>16</v>
      </c>
      <c r="E205" s="47" t="s">
        <v>23</v>
      </c>
      <c r="F205" s="47">
        <v>0</v>
      </c>
      <c r="G205" s="47">
        <v>0</v>
      </c>
      <c r="H205" s="47">
        <v>0</v>
      </c>
      <c r="I205" s="47">
        <v>5</v>
      </c>
      <c r="J205" s="47">
        <v>5</v>
      </c>
      <c r="K205" s="47" t="s">
        <v>41</v>
      </c>
      <c r="L205" s="48" t="s">
        <v>18</v>
      </c>
      <c r="M205" s="48"/>
      <c r="N205" s="47"/>
      <c r="O205" s="11" t="s">
        <v>33</v>
      </c>
      <c r="P205" s="11" t="s">
        <v>25</v>
      </c>
      <c r="Q205" s="11" t="s">
        <v>34</v>
      </c>
      <c r="W205" s="45">
        <v>6</v>
      </c>
      <c r="X205" s="45">
        <v>0</v>
      </c>
      <c r="Y205" s="45">
        <v>4</v>
      </c>
      <c r="Z205" s="45"/>
      <c r="AA205" s="184" t="s">
        <v>52</v>
      </c>
      <c r="AB205" s="11" t="s">
        <v>333</v>
      </c>
      <c r="AC205" s="60">
        <f t="shared" si="14"/>
        <v>1</v>
      </c>
      <c r="AD205" s="60">
        <f t="shared" si="15"/>
        <v>0</v>
      </c>
      <c r="AE205" s="61">
        <f t="shared" si="16"/>
        <v>1</v>
      </c>
      <c r="AF205" s="61">
        <f>INDEX($BA$26:BF$44,MATCH(AE205,$AZ$26:$AZ$44,-1),MATCH(D205,$BA$25:$BF$25))</f>
        <v>0.5</v>
      </c>
      <c r="AG205" s="61">
        <v>1</v>
      </c>
      <c r="AH205" s="61">
        <v>1</v>
      </c>
      <c r="AI205" s="61">
        <v>1</v>
      </c>
      <c r="AJ205" s="61">
        <v>1</v>
      </c>
      <c r="AK205" s="61">
        <v>0.8</v>
      </c>
      <c r="AL205" s="61">
        <v>0.8</v>
      </c>
      <c r="AM205" s="61">
        <f t="shared" si="17"/>
        <v>6000</v>
      </c>
      <c r="AN205" s="62">
        <f t="shared" si="18"/>
        <v>36000</v>
      </c>
      <c r="AO205" s="62">
        <f t="shared" si="19"/>
        <v>0</v>
      </c>
      <c r="AP205" s="62">
        <f t="shared" si="20"/>
        <v>0</v>
      </c>
      <c r="AQ205" s="69"/>
      <c r="AR205" s="99"/>
      <c r="AS205" s="99"/>
      <c r="AT205" s="99"/>
      <c r="AU205" s="99"/>
    </row>
    <row r="206" spans="1:47">
      <c r="A206" s="11" t="s">
        <v>110</v>
      </c>
      <c r="B206" s="11">
        <v>1602</v>
      </c>
      <c r="D206" s="49" t="s">
        <v>16</v>
      </c>
      <c r="E206" s="47">
        <v>7</v>
      </c>
      <c r="F206" s="47" t="s">
        <v>18</v>
      </c>
      <c r="G206" s="47">
        <v>0</v>
      </c>
      <c r="H206" s="47">
        <v>0</v>
      </c>
      <c r="I206" s="47">
        <v>1</v>
      </c>
      <c r="J206" s="47">
        <v>2</v>
      </c>
      <c r="K206" s="47" t="s">
        <v>41</v>
      </c>
      <c r="L206" s="48">
        <v>4</v>
      </c>
      <c r="M206" s="48"/>
      <c r="N206" s="47"/>
      <c r="O206" s="11" t="s">
        <v>35</v>
      </c>
      <c r="P206" s="11" t="s">
        <v>33</v>
      </c>
      <c r="Q206" s="11" t="s">
        <v>25</v>
      </c>
      <c r="W206" s="45">
        <v>5</v>
      </c>
      <c r="X206" s="45">
        <v>1</v>
      </c>
      <c r="Y206" s="45">
        <v>3</v>
      </c>
      <c r="Z206" s="45"/>
      <c r="AA206" s="184" t="s">
        <v>52</v>
      </c>
      <c r="AB206" s="11" t="s">
        <v>333</v>
      </c>
      <c r="AC206" s="60">
        <f t="shared" si="14"/>
        <v>0</v>
      </c>
      <c r="AD206" s="60">
        <f t="shared" si="15"/>
        <v>0</v>
      </c>
      <c r="AE206" s="61">
        <f t="shared" si="16"/>
        <v>0</v>
      </c>
      <c r="AF206" s="61">
        <f>INDEX($BA$26:BF$44,MATCH(AE206,$AZ$26:$AZ$44,-1),MATCH(D206,$BA$25:$BF$25))</f>
        <v>0.5</v>
      </c>
      <c r="AG206" s="61">
        <v>1</v>
      </c>
      <c r="AH206" s="61">
        <v>1</v>
      </c>
      <c r="AI206" s="61">
        <v>1</v>
      </c>
      <c r="AJ206" s="61">
        <v>1</v>
      </c>
      <c r="AK206" s="61">
        <v>1</v>
      </c>
      <c r="AL206" s="61">
        <v>0.8</v>
      </c>
      <c r="AM206" s="61">
        <f t="shared" si="17"/>
        <v>280</v>
      </c>
      <c r="AN206" s="62">
        <f t="shared" si="18"/>
        <v>1400</v>
      </c>
      <c r="AO206" s="62">
        <f t="shared" si="19"/>
        <v>0</v>
      </c>
      <c r="AP206" s="62">
        <f t="shared" si="20"/>
        <v>0</v>
      </c>
      <c r="AQ206" s="62"/>
      <c r="AR206" s="99"/>
      <c r="AS206" s="99"/>
      <c r="AT206" s="99"/>
      <c r="AU206" s="99"/>
    </row>
    <row r="207" spans="1:47">
      <c r="A207" s="11" t="s">
        <v>266</v>
      </c>
      <c r="B207" s="11">
        <v>2014</v>
      </c>
      <c r="D207" s="49" t="s">
        <v>22</v>
      </c>
      <c r="E207" s="47">
        <v>5</v>
      </c>
      <c r="F207" s="47" t="s">
        <v>15</v>
      </c>
      <c r="G207" s="47">
        <v>0</v>
      </c>
      <c r="H207" s="47">
        <v>0</v>
      </c>
      <c r="I207" s="47">
        <v>4</v>
      </c>
      <c r="J207" s="47">
        <v>1</v>
      </c>
      <c r="K207" s="47" t="s">
        <v>41</v>
      </c>
      <c r="L207" s="48">
        <v>4</v>
      </c>
      <c r="M207" s="48"/>
      <c r="N207" s="47"/>
      <c r="O207" s="11" t="s">
        <v>35</v>
      </c>
      <c r="P207" s="11" t="s">
        <v>33</v>
      </c>
      <c r="Q207" s="11" t="s">
        <v>25</v>
      </c>
      <c r="W207" s="45">
        <v>3</v>
      </c>
      <c r="X207" s="45">
        <v>1</v>
      </c>
      <c r="Y207" s="45">
        <v>3</v>
      </c>
      <c r="Z207" s="45"/>
      <c r="AA207" s="184" t="s">
        <v>55</v>
      </c>
      <c r="AB207" s="11" t="s">
        <v>342</v>
      </c>
      <c r="AC207" s="60">
        <f t="shared" si="14"/>
        <v>0</v>
      </c>
      <c r="AD207" s="60">
        <f t="shared" si="15"/>
        <v>0</v>
      </c>
      <c r="AE207" s="61">
        <f t="shared" si="16"/>
        <v>0</v>
      </c>
      <c r="AF207" s="61">
        <f>INDEX($BA$26:BF$44,MATCH(AE207,$AZ$26:$AZ$44,-1),MATCH(D207,$BA$25:$BF$25))</f>
        <v>0</v>
      </c>
      <c r="AG207" s="61">
        <v>1</v>
      </c>
      <c r="AH207" s="61">
        <v>1</v>
      </c>
      <c r="AI207" s="61">
        <v>1</v>
      </c>
      <c r="AJ207" s="61">
        <v>1</v>
      </c>
      <c r="AK207" s="61">
        <v>0.8</v>
      </c>
      <c r="AL207" s="61">
        <v>0.8</v>
      </c>
      <c r="AM207" s="61">
        <f t="shared" si="17"/>
        <v>224</v>
      </c>
      <c r="AN207" s="62">
        <f t="shared" si="18"/>
        <v>672</v>
      </c>
      <c r="AO207" s="62">
        <f t="shared" si="19"/>
        <v>0</v>
      </c>
      <c r="AP207" s="62">
        <f t="shared" si="20"/>
        <v>0</v>
      </c>
      <c r="AQ207" s="62"/>
      <c r="AR207" s="99"/>
      <c r="AS207" s="99"/>
      <c r="AT207" s="99"/>
      <c r="AU207" s="99"/>
    </row>
    <row r="208" spans="1:47">
      <c r="A208" s="11" t="s">
        <v>324</v>
      </c>
      <c r="B208" s="11">
        <v>3128</v>
      </c>
      <c r="D208" s="49" t="s">
        <v>22</v>
      </c>
      <c r="E208" s="47">
        <v>7</v>
      </c>
      <c r="F208" s="47">
        <v>9</v>
      </c>
      <c r="G208" s="47" t="s">
        <v>15</v>
      </c>
      <c r="H208" s="47">
        <v>0</v>
      </c>
      <c r="I208" s="47">
        <v>0</v>
      </c>
      <c r="J208" s="47">
        <v>0</v>
      </c>
      <c r="K208" s="47" t="s">
        <v>41</v>
      </c>
      <c r="L208" s="48">
        <v>0</v>
      </c>
      <c r="M208" s="48"/>
      <c r="N208" s="47"/>
      <c r="O208" s="11" t="s">
        <v>10</v>
      </c>
      <c r="P208" s="11" t="s">
        <v>33</v>
      </c>
      <c r="Q208" s="11" t="s">
        <v>25</v>
      </c>
      <c r="R208" s="11" t="s">
        <v>30</v>
      </c>
      <c r="W208" s="45">
        <v>3</v>
      </c>
      <c r="X208" s="45">
        <v>0</v>
      </c>
      <c r="Y208" s="45">
        <v>3</v>
      </c>
      <c r="Z208" s="45"/>
      <c r="AA208" s="184" t="s">
        <v>10</v>
      </c>
      <c r="AB208" s="11" t="s">
        <v>347</v>
      </c>
      <c r="AC208" s="60">
        <f t="shared" si="14"/>
        <v>-0.5</v>
      </c>
      <c r="AD208" s="60">
        <f t="shared" si="15"/>
        <v>0</v>
      </c>
      <c r="AE208" s="61">
        <f t="shared" si="16"/>
        <v>-0.5</v>
      </c>
      <c r="AF208" s="61">
        <f>INDEX($BA$26:BF$44,MATCH(AE208,$AZ$26:$AZ$44,-1),MATCH(D208,$BA$25:$BF$25))</f>
        <v>0</v>
      </c>
      <c r="AG208" s="61">
        <v>1</v>
      </c>
      <c r="AH208" s="61">
        <v>1</v>
      </c>
      <c r="AI208" s="61">
        <v>1</v>
      </c>
      <c r="AJ208" s="61">
        <v>1</v>
      </c>
      <c r="AK208" s="61">
        <v>0.8</v>
      </c>
      <c r="AL208" s="61">
        <v>0.8</v>
      </c>
      <c r="AM208" s="61">
        <f t="shared" si="17"/>
        <v>35.200000000000003</v>
      </c>
      <c r="AN208" s="62">
        <f t="shared" si="18"/>
        <v>105.60000000000001</v>
      </c>
      <c r="AO208" s="62">
        <f t="shared" si="19"/>
        <v>0</v>
      </c>
      <c r="AP208" s="62">
        <f t="shared" si="20"/>
        <v>0</v>
      </c>
      <c r="AQ208" s="69"/>
      <c r="AR208" s="99"/>
      <c r="AS208" s="99"/>
      <c r="AT208" s="99"/>
      <c r="AU208" s="99"/>
    </row>
    <row r="209" spans="1:47">
      <c r="A209" s="11" t="s">
        <v>268</v>
      </c>
      <c r="B209" s="11">
        <v>2026</v>
      </c>
      <c r="D209" s="49" t="s">
        <v>14</v>
      </c>
      <c r="E209" s="47">
        <v>8</v>
      </c>
      <c r="F209" s="47" t="s">
        <v>18</v>
      </c>
      <c r="G209" s="47">
        <v>5</v>
      </c>
      <c r="H209" s="47">
        <v>0</v>
      </c>
      <c r="I209" s="47">
        <v>1</v>
      </c>
      <c r="J209" s="47">
        <v>0</v>
      </c>
      <c r="K209" s="47" t="s">
        <v>41</v>
      </c>
      <c r="L209" s="48" t="s">
        <v>15</v>
      </c>
      <c r="M209" s="48"/>
      <c r="N209" s="47"/>
      <c r="O209" s="11" t="s">
        <v>21</v>
      </c>
      <c r="P209" s="11" t="s">
        <v>33</v>
      </c>
      <c r="Q209" s="11" t="s">
        <v>25</v>
      </c>
      <c r="W209" s="45">
        <v>2</v>
      </c>
      <c r="X209" s="45">
        <v>0</v>
      </c>
      <c r="Y209" s="45">
        <v>4</v>
      </c>
      <c r="Z209" s="45"/>
      <c r="AA209" s="184" t="s">
        <v>587</v>
      </c>
      <c r="AB209" s="11" t="s">
        <v>346</v>
      </c>
      <c r="AC209" s="60">
        <f t="shared" si="14"/>
        <v>1</v>
      </c>
      <c r="AD209" s="60">
        <f t="shared" si="15"/>
        <v>0</v>
      </c>
      <c r="AE209" s="61">
        <f t="shared" si="16"/>
        <v>1</v>
      </c>
      <c r="AF209" s="61">
        <f>INDEX($BA$26:BF$44,MATCH(AE209,$AZ$26:$AZ$44,-1),MATCH(D209,$BA$25:$BF$25))</f>
        <v>0.5</v>
      </c>
      <c r="AG209" s="61">
        <v>1</v>
      </c>
      <c r="AH209" s="61">
        <v>1</v>
      </c>
      <c r="AI209" s="61">
        <v>1</v>
      </c>
      <c r="AJ209" s="61">
        <v>1</v>
      </c>
      <c r="AK209" s="61">
        <v>1</v>
      </c>
      <c r="AL209" s="61">
        <v>0.8</v>
      </c>
      <c r="AM209" s="61">
        <f t="shared" si="17"/>
        <v>4688</v>
      </c>
      <c r="AN209" s="62">
        <f t="shared" si="18"/>
        <v>9376</v>
      </c>
      <c r="AO209" s="62">
        <f t="shared" si="19"/>
        <v>0</v>
      </c>
      <c r="AP209" s="62">
        <f t="shared" si="20"/>
        <v>0</v>
      </c>
      <c r="AQ209" s="69"/>
      <c r="AR209" s="99"/>
      <c r="AS209" s="99"/>
      <c r="AT209" s="99"/>
      <c r="AU209" s="99"/>
    </row>
    <row r="210" spans="1:47">
      <c r="A210" s="11" t="s">
        <v>234</v>
      </c>
      <c r="B210" s="11">
        <v>1334</v>
      </c>
      <c r="D210" s="49" t="s">
        <v>15</v>
      </c>
      <c r="E210" s="47">
        <v>6</v>
      </c>
      <c r="F210" s="47" t="s">
        <v>15</v>
      </c>
      <c r="G210" s="47">
        <v>6</v>
      </c>
      <c r="H210" s="47">
        <v>0</v>
      </c>
      <c r="I210" s="47">
        <v>1</v>
      </c>
      <c r="J210" s="47">
        <v>0</v>
      </c>
      <c r="K210" s="47" t="s">
        <v>41</v>
      </c>
      <c r="L210" s="48" t="s">
        <v>15</v>
      </c>
      <c r="M210" s="48"/>
      <c r="N210" s="47"/>
      <c r="O210" s="11" t="s">
        <v>21</v>
      </c>
      <c r="P210" s="11" t="s">
        <v>33</v>
      </c>
      <c r="Q210" s="11" t="s">
        <v>25</v>
      </c>
      <c r="R210" s="11" t="s">
        <v>44</v>
      </c>
      <c r="W210" s="45">
        <v>1</v>
      </c>
      <c r="X210" s="45">
        <v>0</v>
      </c>
      <c r="Y210" s="45">
        <v>4</v>
      </c>
      <c r="Z210" s="45"/>
      <c r="AA210" s="184" t="s">
        <v>207</v>
      </c>
      <c r="AB210" s="11" t="s">
        <v>349</v>
      </c>
      <c r="AC210" s="60">
        <f t="shared" si="14"/>
        <v>1</v>
      </c>
      <c r="AD210" s="60">
        <f t="shared" si="15"/>
        <v>0</v>
      </c>
      <c r="AE210" s="61">
        <f t="shared" si="16"/>
        <v>1</v>
      </c>
      <c r="AF210" s="61">
        <f>INDEX($BA$26:BF$44,MATCH(AE210,$AZ$26:$AZ$44,-1),MATCH(D210,$BA$25:$BF$25))</f>
        <v>1</v>
      </c>
      <c r="AG210" s="61">
        <v>1</v>
      </c>
      <c r="AH210" s="61">
        <v>1</v>
      </c>
      <c r="AI210" s="61">
        <v>1</v>
      </c>
      <c r="AJ210" s="61">
        <v>0.8</v>
      </c>
      <c r="AK210" s="61">
        <v>1</v>
      </c>
      <c r="AL210" s="61">
        <v>0.8</v>
      </c>
      <c r="AM210" s="61">
        <f t="shared" si="17"/>
        <v>3750.4</v>
      </c>
      <c r="AN210" s="62">
        <f t="shared" si="18"/>
        <v>3750.4</v>
      </c>
      <c r="AO210" s="62">
        <f t="shared" si="19"/>
        <v>0</v>
      </c>
      <c r="AP210" s="62">
        <f t="shared" si="20"/>
        <v>0</v>
      </c>
      <c r="AQ210" s="69"/>
      <c r="AR210" s="100"/>
      <c r="AS210" s="100"/>
      <c r="AT210" s="100"/>
      <c r="AU210" s="100"/>
    </row>
    <row r="211" spans="1:47">
      <c r="A211" s="11" t="s">
        <v>293</v>
      </c>
      <c r="B211" s="11">
        <v>2635</v>
      </c>
      <c r="D211" s="49" t="s">
        <v>22</v>
      </c>
      <c r="E211" s="47">
        <v>4</v>
      </c>
      <c r="F211" s="47">
        <v>0</v>
      </c>
      <c r="G211" s="47">
        <v>1</v>
      </c>
      <c r="H211" s="47">
        <v>0</v>
      </c>
      <c r="I211" s="47">
        <v>0</v>
      </c>
      <c r="J211" s="47">
        <v>0</v>
      </c>
      <c r="K211" s="47" t="s">
        <v>41</v>
      </c>
      <c r="L211" s="48">
        <v>0</v>
      </c>
      <c r="M211" s="48"/>
      <c r="N211" s="47"/>
      <c r="O211" s="11" t="s">
        <v>10</v>
      </c>
      <c r="P211" s="11" t="s">
        <v>32</v>
      </c>
      <c r="Q211" s="11" t="s">
        <v>33</v>
      </c>
      <c r="R211" s="11" t="s">
        <v>25</v>
      </c>
      <c r="S211" s="11" t="s">
        <v>34</v>
      </c>
      <c r="W211" s="45">
        <v>0</v>
      </c>
      <c r="X211" s="45">
        <v>0</v>
      </c>
      <c r="Y211" s="45">
        <v>3</v>
      </c>
      <c r="Z211" s="45"/>
      <c r="AA211" s="184" t="s">
        <v>10</v>
      </c>
      <c r="AB211" s="11" t="s">
        <v>351</v>
      </c>
      <c r="AC211" s="60">
        <f t="shared" si="14"/>
        <v>-0.5</v>
      </c>
      <c r="AD211" s="60">
        <f t="shared" si="15"/>
        <v>0</v>
      </c>
      <c r="AE211" s="61">
        <f t="shared" si="16"/>
        <v>-0.5</v>
      </c>
      <c r="AF211" s="61">
        <f>INDEX($BA$26:BF$44,MATCH(AE211,$AZ$26:$AZ$44,-1),MATCH(D211,$BA$25:$BF$25))</f>
        <v>0</v>
      </c>
      <c r="AG211" s="61">
        <v>1</v>
      </c>
      <c r="AH211" s="61">
        <v>1</v>
      </c>
      <c r="AI211" s="61">
        <v>1</v>
      </c>
      <c r="AJ211" s="61">
        <v>1</v>
      </c>
      <c r="AK211" s="61">
        <v>1</v>
      </c>
      <c r="AL211" s="61">
        <v>0.8</v>
      </c>
      <c r="AM211" s="61">
        <f t="shared" si="17"/>
        <v>44</v>
      </c>
      <c r="AN211" s="62">
        <f t="shared" si="18"/>
        <v>0</v>
      </c>
      <c r="AO211" s="62">
        <f t="shared" si="19"/>
        <v>0</v>
      </c>
      <c r="AP211" s="62">
        <f t="shared" si="20"/>
        <v>0</v>
      </c>
      <c r="AQ211" s="62"/>
      <c r="AR211" s="99"/>
      <c r="AS211" s="99"/>
      <c r="AT211" s="99"/>
      <c r="AU211" s="99"/>
    </row>
    <row r="212" spans="1:47">
      <c r="A212" s="11" t="s">
        <v>193</v>
      </c>
      <c r="B212" s="11">
        <v>532</v>
      </c>
      <c r="D212" s="49" t="s">
        <v>22</v>
      </c>
      <c r="E212" s="47">
        <v>6</v>
      </c>
      <c r="F212" s="47">
        <v>7</v>
      </c>
      <c r="G212" s="47">
        <v>4</v>
      </c>
      <c r="H212" s="47">
        <v>0</v>
      </c>
      <c r="I212" s="47">
        <v>0</v>
      </c>
      <c r="J212" s="47">
        <v>0</v>
      </c>
      <c r="K212" s="47" t="s">
        <v>41</v>
      </c>
      <c r="L212" s="48">
        <v>0</v>
      </c>
      <c r="M212" s="48"/>
      <c r="N212" s="47"/>
      <c r="O212" s="11" t="s">
        <v>10</v>
      </c>
      <c r="P212" s="11" t="s">
        <v>33</v>
      </c>
      <c r="Q212" s="11" t="s">
        <v>25</v>
      </c>
      <c r="W212" s="45">
        <v>0</v>
      </c>
      <c r="X212" s="45">
        <v>1</v>
      </c>
      <c r="Y212" s="45">
        <v>3</v>
      </c>
      <c r="Z212" s="45"/>
      <c r="AA212" s="184" t="s">
        <v>10</v>
      </c>
      <c r="AB212" s="11" t="s">
        <v>348</v>
      </c>
      <c r="AC212" s="60">
        <f t="shared" ref="AC212:AC275" si="21">VLOOKUP(L212,$AS$23:$AU$40,3)</f>
        <v>-0.5</v>
      </c>
      <c r="AD212" s="60">
        <f t="shared" ref="AD212:AD275" si="22">VLOOKUP(H212,$AW$23:$AX$36,2)</f>
        <v>0</v>
      </c>
      <c r="AE212" s="61">
        <f t="shared" ref="AE212:AE275" si="23">AC212+AD212</f>
        <v>-0.5</v>
      </c>
      <c r="AF212" s="61">
        <f>INDEX($BA$26:BF$44,MATCH(AE212,$AZ$26:$AZ$44,-1),MATCH(D212,$BA$25:$BF$25))</f>
        <v>0</v>
      </c>
      <c r="AG212" s="61">
        <v>1</v>
      </c>
      <c r="AH212" s="61">
        <v>1</v>
      </c>
      <c r="AI212" s="61">
        <v>1</v>
      </c>
      <c r="AJ212" s="61">
        <v>1</v>
      </c>
      <c r="AK212" s="61">
        <v>1</v>
      </c>
      <c r="AL212" s="61">
        <v>0.8</v>
      </c>
      <c r="AM212" s="61">
        <f t="shared" ref="AM212:AM275" si="24">(VLOOKUP(L212,$AS$23:$AV$40,4))*AG212*AH212*AI212*AJ212*AK212*AL212</f>
        <v>44</v>
      </c>
      <c r="AN212" s="62">
        <f t="shared" ref="AN212:AN275" si="25">AM212*((10^H212)*W212)</f>
        <v>0</v>
      </c>
      <c r="AO212" s="62">
        <f t="shared" ref="AO212:AO275" si="26">INDEX($BK$23:$BU$36,MATCH(L212,$BJ$23:$BJ$36),MATCH(H212,$BK$22:$BU$22))</f>
        <v>0</v>
      </c>
      <c r="AP212" s="62">
        <f t="shared" ref="AP212:AP275" si="27">AO212*W212</f>
        <v>0</v>
      </c>
      <c r="AQ212" s="62"/>
      <c r="AR212" s="99"/>
      <c r="AS212" s="99"/>
      <c r="AT212" s="99"/>
      <c r="AU212" s="99"/>
    </row>
    <row r="213" spans="1:47">
      <c r="A213" s="11" t="s">
        <v>183</v>
      </c>
      <c r="B213" s="11">
        <v>138</v>
      </c>
      <c r="D213" s="49" t="s">
        <v>22</v>
      </c>
      <c r="E213" s="47">
        <v>7</v>
      </c>
      <c r="F213" s="47">
        <v>4</v>
      </c>
      <c r="G213" s="47" t="s">
        <v>15</v>
      </c>
      <c r="H213" s="47">
        <v>0</v>
      </c>
      <c r="I213" s="47">
        <v>0</v>
      </c>
      <c r="J213" s="47">
        <v>0</v>
      </c>
      <c r="K213" s="47" t="s">
        <v>41</v>
      </c>
      <c r="L213" s="48">
        <v>0</v>
      </c>
      <c r="M213" s="48"/>
      <c r="N213" s="47"/>
      <c r="O213" s="11" t="s">
        <v>10</v>
      </c>
      <c r="P213" s="11" t="s">
        <v>33</v>
      </c>
      <c r="Q213" s="11" t="s">
        <v>25</v>
      </c>
      <c r="R213" s="11" t="s">
        <v>30</v>
      </c>
      <c r="W213" s="45">
        <v>0</v>
      </c>
      <c r="X213" s="45">
        <v>2</v>
      </c>
      <c r="Y213" s="45">
        <v>4</v>
      </c>
      <c r="Z213" s="45"/>
      <c r="AA213" s="184" t="s">
        <v>10</v>
      </c>
      <c r="AB213" s="11" t="s">
        <v>348</v>
      </c>
      <c r="AC213" s="60">
        <f t="shared" si="21"/>
        <v>-0.5</v>
      </c>
      <c r="AD213" s="60">
        <f t="shared" si="22"/>
        <v>0</v>
      </c>
      <c r="AE213" s="61">
        <f t="shared" si="23"/>
        <v>-0.5</v>
      </c>
      <c r="AF213" s="61">
        <f>INDEX($BA$26:BF$44,MATCH(AE213,$AZ$26:$AZ$44,-1),MATCH(D213,$BA$25:$BF$25))</f>
        <v>0</v>
      </c>
      <c r="AG213" s="61">
        <v>1</v>
      </c>
      <c r="AH213" s="61">
        <v>1</v>
      </c>
      <c r="AI213" s="61">
        <v>1</v>
      </c>
      <c r="AJ213" s="61">
        <v>1</v>
      </c>
      <c r="AK213" s="61">
        <v>0.8</v>
      </c>
      <c r="AL213" s="61">
        <v>0.8</v>
      </c>
      <c r="AM213" s="61">
        <f t="shared" si="24"/>
        <v>35.200000000000003</v>
      </c>
      <c r="AN213" s="62">
        <f t="shared" si="25"/>
        <v>0</v>
      </c>
      <c r="AO213" s="62">
        <f t="shared" si="26"/>
        <v>0</v>
      </c>
      <c r="AP213" s="62">
        <f t="shared" si="27"/>
        <v>0</v>
      </c>
      <c r="AQ213" s="69"/>
      <c r="AR213" s="99"/>
      <c r="AS213" s="99"/>
      <c r="AT213" s="99"/>
      <c r="AU213" s="99"/>
    </row>
    <row r="214" spans="1:47">
      <c r="A214" s="11" t="s">
        <v>215</v>
      </c>
      <c r="B214" s="11">
        <v>938</v>
      </c>
      <c r="D214" s="49" t="s">
        <v>22</v>
      </c>
      <c r="E214" s="47">
        <v>5</v>
      </c>
      <c r="F214" s="47">
        <v>4</v>
      </c>
      <c r="G214" s="47">
        <v>8</v>
      </c>
      <c r="H214" s="47">
        <v>0</v>
      </c>
      <c r="I214" s="47">
        <v>0</v>
      </c>
      <c r="J214" s="47">
        <v>0</v>
      </c>
      <c r="K214" s="47" t="s">
        <v>41</v>
      </c>
      <c r="L214" s="48">
        <v>0</v>
      </c>
      <c r="M214" s="48"/>
      <c r="N214" s="47"/>
      <c r="O214" s="11" t="s">
        <v>10</v>
      </c>
      <c r="P214" s="11" t="s">
        <v>33</v>
      </c>
      <c r="Q214" s="11" t="s">
        <v>25</v>
      </c>
      <c r="W214" s="45">
        <v>0</v>
      </c>
      <c r="X214" s="45">
        <v>1</v>
      </c>
      <c r="Y214" s="45">
        <v>4</v>
      </c>
      <c r="Z214" s="45"/>
      <c r="AA214" s="184" t="s">
        <v>10</v>
      </c>
      <c r="AB214" s="11" t="s">
        <v>349</v>
      </c>
      <c r="AC214" s="60">
        <f t="shared" si="21"/>
        <v>-0.5</v>
      </c>
      <c r="AD214" s="60">
        <f t="shared" si="22"/>
        <v>0</v>
      </c>
      <c r="AE214" s="61">
        <f t="shared" si="23"/>
        <v>-0.5</v>
      </c>
      <c r="AF214" s="61">
        <f>INDEX($BA$26:BF$44,MATCH(AE214,$AZ$26:$AZ$44,-1),MATCH(D214,$BA$25:$BF$25))</f>
        <v>0</v>
      </c>
      <c r="AG214" s="61">
        <v>1</v>
      </c>
      <c r="AH214" s="61">
        <v>1</v>
      </c>
      <c r="AI214" s="61">
        <v>1</v>
      </c>
      <c r="AJ214" s="61">
        <v>1</v>
      </c>
      <c r="AK214" s="61">
        <v>0.8</v>
      </c>
      <c r="AL214" s="61">
        <v>0.8</v>
      </c>
      <c r="AM214" s="61">
        <f t="shared" si="24"/>
        <v>35.200000000000003</v>
      </c>
      <c r="AN214" s="62">
        <f t="shared" si="25"/>
        <v>0</v>
      </c>
      <c r="AO214" s="62">
        <f t="shared" si="26"/>
        <v>0</v>
      </c>
      <c r="AP214" s="62">
        <f t="shared" si="27"/>
        <v>0</v>
      </c>
      <c r="AR214" s="99"/>
      <c r="AS214" s="99"/>
      <c r="AT214" s="99"/>
      <c r="AU214" s="99"/>
    </row>
    <row r="215" spans="1:47">
      <c r="A215" s="11" t="s">
        <v>186</v>
      </c>
      <c r="B215" s="11">
        <v>235</v>
      </c>
      <c r="D215" s="49" t="s">
        <v>22</v>
      </c>
      <c r="E215" s="47">
        <v>6</v>
      </c>
      <c r="F215" s="47">
        <v>4</v>
      </c>
      <c r="G215" s="47" t="s">
        <v>15</v>
      </c>
      <c r="H215" s="47">
        <v>0</v>
      </c>
      <c r="I215" s="47">
        <v>0</v>
      </c>
      <c r="J215" s="47">
        <v>0</v>
      </c>
      <c r="K215" s="47" t="s">
        <v>41</v>
      </c>
      <c r="L215" s="48">
        <v>0</v>
      </c>
      <c r="M215" s="48"/>
      <c r="N215" s="47"/>
      <c r="O215" s="11" t="s">
        <v>10</v>
      </c>
      <c r="P215" s="11" t="s">
        <v>33</v>
      </c>
      <c r="Q215" s="11" t="s">
        <v>25</v>
      </c>
      <c r="R215" s="11" t="s">
        <v>30</v>
      </c>
      <c r="W215" s="45">
        <v>0</v>
      </c>
      <c r="X215" s="45">
        <v>2</v>
      </c>
      <c r="Y215" s="45">
        <v>4</v>
      </c>
      <c r="Z215" s="45"/>
      <c r="AA215" s="184" t="s">
        <v>10</v>
      </c>
      <c r="AB215" s="11" t="s">
        <v>348</v>
      </c>
      <c r="AC215" s="60">
        <f t="shared" si="21"/>
        <v>-0.5</v>
      </c>
      <c r="AD215" s="60">
        <f t="shared" si="22"/>
        <v>0</v>
      </c>
      <c r="AE215" s="61">
        <f t="shared" si="23"/>
        <v>-0.5</v>
      </c>
      <c r="AF215" s="61">
        <f>INDEX($BA$26:BF$44,MATCH(AE215,$AZ$26:$AZ$44,-1),MATCH(D215,$BA$25:$BF$25))</f>
        <v>0</v>
      </c>
      <c r="AG215" s="61">
        <v>1</v>
      </c>
      <c r="AH215" s="61">
        <v>1</v>
      </c>
      <c r="AI215" s="61">
        <v>1</v>
      </c>
      <c r="AJ215" s="61">
        <v>1</v>
      </c>
      <c r="AK215" s="61">
        <v>1</v>
      </c>
      <c r="AL215" s="61">
        <v>0.8</v>
      </c>
      <c r="AM215" s="61">
        <f t="shared" si="24"/>
        <v>44</v>
      </c>
      <c r="AN215" s="62">
        <f t="shared" si="25"/>
        <v>0</v>
      </c>
      <c r="AO215" s="62">
        <f t="shared" si="26"/>
        <v>0</v>
      </c>
      <c r="AP215" s="62">
        <f t="shared" si="27"/>
        <v>0</v>
      </c>
      <c r="AQ215" s="62"/>
    </row>
    <row r="216" spans="1:47">
      <c r="A216" s="11" t="s">
        <v>179</v>
      </c>
      <c r="B216" s="11">
        <v>3208</v>
      </c>
      <c r="D216" s="49" t="s">
        <v>22</v>
      </c>
      <c r="E216" s="47">
        <v>2</v>
      </c>
      <c r="F216" s="47">
        <v>2</v>
      </c>
      <c r="G216" s="47">
        <v>0</v>
      </c>
      <c r="H216" s="47">
        <v>0</v>
      </c>
      <c r="I216" s="47">
        <v>0</v>
      </c>
      <c r="J216" s="47">
        <v>0</v>
      </c>
      <c r="K216" s="47" t="s">
        <v>41</v>
      </c>
      <c r="L216" s="48">
        <v>0</v>
      </c>
      <c r="M216" s="48"/>
      <c r="N216" s="47"/>
      <c r="O216" s="11" t="s">
        <v>10</v>
      </c>
      <c r="P216" s="11" t="s">
        <v>35</v>
      </c>
      <c r="Q216" s="11" t="s">
        <v>33</v>
      </c>
      <c r="R216" s="11" t="s">
        <v>25</v>
      </c>
      <c r="S216" s="11" t="s">
        <v>6</v>
      </c>
      <c r="W216" s="45">
        <v>0</v>
      </c>
      <c r="X216" s="45">
        <v>1</v>
      </c>
      <c r="Y216" s="45">
        <v>4</v>
      </c>
      <c r="Z216" s="45"/>
      <c r="AA216" s="184" t="s">
        <v>10</v>
      </c>
      <c r="AB216" s="11" t="s">
        <v>335</v>
      </c>
      <c r="AC216" s="60">
        <f t="shared" si="21"/>
        <v>-0.5</v>
      </c>
      <c r="AD216" s="60">
        <f t="shared" si="22"/>
        <v>0</v>
      </c>
      <c r="AE216" s="61">
        <f t="shared" si="23"/>
        <v>-0.5</v>
      </c>
      <c r="AF216" s="61">
        <f>INDEX($BA$26:BF$44,MATCH(AE216,$AZ$26:$AZ$44,-1),MATCH(D216,$BA$25:$BF$25))</f>
        <v>0</v>
      </c>
      <c r="AG216" s="61">
        <v>1</v>
      </c>
      <c r="AH216" s="61">
        <v>1</v>
      </c>
      <c r="AI216" s="61">
        <v>1</v>
      </c>
      <c r="AJ216" s="61">
        <v>1</v>
      </c>
      <c r="AK216" s="61">
        <v>0.8</v>
      </c>
      <c r="AL216" s="61">
        <v>0.8</v>
      </c>
      <c r="AM216" s="61">
        <f t="shared" si="24"/>
        <v>35.200000000000003</v>
      </c>
      <c r="AN216" s="62">
        <f t="shared" si="25"/>
        <v>0</v>
      </c>
      <c r="AO216" s="62">
        <f t="shared" si="26"/>
        <v>0</v>
      </c>
      <c r="AP216" s="62">
        <f t="shared" si="27"/>
        <v>0</v>
      </c>
      <c r="AQ216" s="62"/>
      <c r="AR216" s="99"/>
      <c r="AS216" s="99"/>
      <c r="AT216" s="99"/>
      <c r="AU216" s="99"/>
    </row>
    <row r="217" spans="1:47">
      <c r="A217" s="11" t="s">
        <v>301</v>
      </c>
      <c r="B217" s="11">
        <v>2733</v>
      </c>
      <c r="D217" s="49" t="s">
        <v>22</v>
      </c>
      <c r="E217" s="47">
        <v>6</v>
      </c>
      <c r="F217" s="47">
        <v>4</v>
      </c>
      <c r="G217" s="47">
        <v>2</v>
      </c>
      <c r="H217" s="47">
        <v>0</v>
      </c>
      <c r="I217" s="47">
        <v>0</v>
      </c>
      <c r="J217" s="47">
        <v>0</v>
      </c>
      <c r="K217" s="47" t="s">
        <v>41</v>
      </c>
      <c r="L217" s="48">
        <v>0</v>
      </c>
      <c r="M217" s="48"/>
      <c r="N217" s="47"/>
      <c r="O217" s="11" t="s">
        <v>10</v>
      </c>
      <c r="P217" s="11" t="s">
        <v>33</v>
      </c>
      <c r="Q217" s="11" t="s">
        <v>25</v>
      </c>
      <c r="R217" s="11" t="s">
        <v>6</v>
      </c>
      <c r="W217" s="45">
        <v>0</v>
      </c>
      <c r="X217" s="45">
        <v>1</v>
      </c>
      <c r="Y217" s="45">
        <v>4</v>
      </c>
      <c r="Z217" s="45"/>
      <c r="AA217" s="184" t="s">
        <v>10</v>
      </c>
      <c r="AB217" s="11" t="s">
        <v>351</v>
      </c>
      <c r="AC217" s="60">
        <f t="shared" si="21"/>
        <v>-0.5</v>
      </c>
      <c r="AD217" s="60">
        <f t="shared" si="22"/>
        <v>0</v>
      </c>
      <c r="AE217" s="61">
        <f t="shared" si="23"/>
        <v>-0.5</v>
      </c>
      <c r="AF217" s="61">
        <f>INDEX($BA$26:BF$44,MATCH(AE217,$AZ$26:$AZ$44,-1),MATCH(D217,$BA$25:$BF$25))</f>
        <v>0</v>
      </c>
      <c r="AG217" s="61">
        <v>1</v>
      </c>
      <c r="AH217" s="61">
        <v>1</v>
      </c>
      <c r="AI217" s="61">
        <v>1</v>
      </c>
      <c r="AJ217" s="61">
        <v>1</v>
      </c>
      <c r="AK217" s="61">
        <v>0.8</v>
      </c>
      <c r="AL217" s="61">
        <v>0.8</v>
      </c>
      <c r="AM217" s="61">
        <f t="shared" si="24"/>
        <v>35.200000000000003</v>
      </c>
      <c r="AN217" s="62">
        <f t="shared" si="25"/>
        <v>0</v>
      </c>
      <c r="AO217" s="62">
        <f t="shared" si="26"/>
        <v>0</v>
      </c>
      <c r="AP217" s="62">
        <f t="shared" si="27"/>
        <v>0</v>
      </c>
      <c r="AQ217" s="62"/>
    </row>
    <row r="218" spans="1:47">
      <c r="A218" s="11" t="s">
        <v>188</v>
      </c>
      <c r="B218" s="11">
        <v>333</v>
      </c>
      <c r="D218" s="49" t="s">
        <v>22</v>
      </c>
      <c r="E218" s="47">
        <v>3</v>
      </c>
      <c r="F218" s="47">
        <v>2</v>
      </c>
      <c r="G218" s="47">
        <v>3</v>
      </c>
      <c r="H218" s="47">
        <v>0</v>
      </c>
      <c r="I218" s="47">
        <v>0</v>
      </c>
      <c r="J218" s="47">
        <v>0</v>
      </c>
      <c r="K218" s="47" t="s">
        <v>41</v>
      </c>
      <c r="L218" s="48">
        <v>0</v>
      </c>
      <c r="M218" s="48"/>
      <c r="N218" s="47"/>
      <c r="O218" s="11" t="s">
        <v>10</v>
      </c>
      <c r="P218" s="11" t="s">
        <v>33</v>
      </c>
      <c r="Q218" s="11" t="s">
        <v>25</v>
      </c>
      <c r="R218" s="11" t="s">
        <v>6</v>
      </c>
      <c r="W218" s="45">
        <v>0</v>
      </c>
      <c r="X218" s="45">
        <v>1</v>
      </c>
      <c r="Y218" s="45">
        <v>2</v>
      </c>
      <c r="Z218" s="45"/>
      <c r="AA218" s="184" t="s">
        <v>10</v>
      </c>
      <c r="AB218" s="11" t="s">
        <v>348</v>
      </c>
      <c r="AC218" s="60">
        <f t="shared" si="21"/>
        <v>-0.5</v>
      </c>
      <c r="AD218" s="60">
        <f t="shared" si="22"/>
        <v>0</v>
      </c>
      <c r="AE218" s="61">
        <f t="shared" si="23"/>
        <v>-0.5</v>
      </c>
      <c r="AF218" s="61">
        <f>INDEX($BA$26:BF$44,MATCH(AE218,$AZ$26:$AZ$44,-1),MATCH(D218,$BA$25:$BF$25))</f>
        <v>0</v>
      </c>
      <c r="AG218" s="61">
        <v>1</v>
      </c>
      <c r="AH218" s="61">
        <v>1</v>
      </c>
      <c r="AI218" s="61">
        <v>1</v>
      </c>
      <c r="AJ218" s="61">
        <v>1</v>
      </c>
      <c r="AK218" s="61">
        <v>0.8</v>
      </c>
      <c r="AL218" s="61">
        <v>0.8</v>
      </c>
      <c r="AM218" s="61">
        <f t="shared" si="24"/>
        <v>35.200000000000003</v>
      </c>
      <c r="AN218" s="62">
        <f t="shared" si="25"/>
        <v>0</v>
      </c>
      <c r="AO218" s="62">
        <f t="shared" si="26"/>
        <v>0</v>
      </c>
      <c r="AP218" s="62">
        <f t="shared" si="27"/>
        <v>0</v>
      </c>
      <c r="AQ218" s="77"/>
      <c r="AR218" s="100"/>
      <c r="AS218" s="100"/>
      <c r="AT218" s="100"/>
      <c r="AU218" s="100"/>
    </row>
    <row r="219" spans="1:47">
      <c r="A219" s="11" t="s">
        <v>147</v>
      </c>
      <c r="B219" s="11">
        <v>2601</v>
      </c>
      <c r="D219" s="49" t="s">
        <v>22</v>
      </c>
      <c r="E219" s="47">
        <v>9</v>
      </c>
      <c r="F219" s="47" t="s">
        <v>15</v>
      </c>
      <c r="G219" s="47">
        <v>6</v>
      </c>
      <c r="H219" s="47">
        <v>0</v>
      </c>
      <c r="I219" s="47">
        <v>0</v>
      </c>
      <c r="J219" s="47">
        <v>0</v>
      </c>
      <c r="K219" s="47" t="s">
        <v>41</v>
      </c>
      <c r="L219" s="48">
        <v>0</v>
      </c>
      <c r="M219" s="48"/>
      <c r="N219" s="47"/>
      <c r="O219" s="11" t="s">
        <v>10</v>
      </c>
      <c r="P219" s="11" t="s">
        <v>21</v>
      </c>
      <c r="Q219" s="11" t="s">
        <v>33</v>
      </c>
      <c r="R219" s="11" t="s">
        <v>25</v>
      </c>
      <c r="W219" s="45">
        <v>0</v>
      </c>
      <c r="X219" s="45">
        <v>2</v>
      </c>
      <c r="Y219" s="45">
        <v>0</v>
      </c>
      <c r="Z219" s="45"/>
      <c r="AA219" s="184" t="s">
        <v>10</v>
      </c>
      <c r="AB219" s="11" t="s">
        <v>335</v>
      </c>
      <c r="AC219" s="60">
        <f t="shared" si="21"/>
        <v>-0.5</v>
      </c>
      <c r="AD219" s="60">
        <f t="shared" si="22"/>
        <v>0</v>
      </c>
      <c r="AE219" s="61">
        <f t="shared" si="23"/>
        <v>-0.5</v>
      </c>
      <c r="AF219" s="61">
        <f>INDEX($BA$26:BF$44,MATCH(AE219,$AZ$26:$AZ$44,-1),MATCH(D219,$BA$25:$BF$25))</f>
        <v>0</v>
      </c>
      <c r="AG219" s="61">
        <v>1</v>
      </c>
      <c r="AH219" s="61">
        <v>1</v>
      </c>
      <c r="AI219" s="61">
        <v>1</v>
      </c>
      <c r="AJ219" s="61">
        <v>1</v>
      </c>
      <c r="AK219" s="61">
        <v>0.8</v>
      </c>
      <c r="AL219" s="61">
        <v>0.8</v>
      </c>
      <c r="AM219" s="61">
        <f t="shared" si="24"/>
        <v>35.200000000000003</v>
      </c>
      <c r="AN219" s="62">
        <f t="shared" si="25"/>
        <v>0</v>
      </c>
      <c r="AO219" s="62">
        <f t="shared" si="26"/>
        <v>0</v>
      </c>
      <c r="AP219" s="62">
        <f t="shared" si="27"/>
        <v>0</v>
      </c>
      <c r="AQ219" s="62"/>
      <c r="AR219" s="101"/>
      <c r="AS219" s="101"/>
      <c r="AT219" s="101"/>
      <c r="AU219" s="101"/>
    </row>
    <row r="220" spans="1:47">
      <c r="A220" s="11" t="s">
        <v>328</v>
      </c>
      <c r="B220" s="11">
        <v>3235</v>
      </c>
      <c r="D220" s="49" t="s">
        <v>22</v>
      </c>
      <c r="E220" s="47">
        <v>4</v>
      </c>
      <c r="F220" s="47">
        <v>2</v>
      </c>
      <c r="G220" s="47">
        <v>8</v>
      </c>
      <c r="H220" s="47">
        <v>0</v>
      </c>
      <c r="I220" s="47">
        <v>0</v>
      </c>
      <c r="J220" s="47">
        <v>0</v>
      </c>
      <c r="K220" s="47" t="s">
        <v>41</v>
      </c>
      <c r="L220" s="48">
        <v>0</v>
      </c>
      <c r="M220" s="48"/>
      <c r="N220" s="47"/>
      <c r="O220" s="11" t="s">
        <v>10</v>
      </c>
      <c r="P220" s="11" t="s">
        <v>33</v>
      </c>
      <c r="Q220" s="11" t="s">
        <v>25</v>
      </c>
      <c r="W220" s="45">
        <v>0</v>
      </c>
      <c r="X220" s="45">
        <v>1</v>
      </c>
      <c r="Y220" s="45">
        <v>3</v>
      </c>
      <c r="Z220" s="45"/>
      <c r="AA220" s="184" t="s">
        <v>10</v>
      </c>
      <c r="AB220" s="11" t="s">
        <v>351</v>
      </c>
      <c r="AC220" s="60">
        <f t="shared" si="21"/>
        <v>-0.5</v>
      </c>
      <c r="AD220" s="60">
        <f t="shared" si="22"/>
        <v>0</v>
      </c>
      <c r="AE220" s="61">
        <f t="shared" si="23"/>
        <v>-0.5</v>
      </c>
      <c r="AF220" s="61">
        <f>INDEX($BA$26:BF$44,MATCH(AE220,$AZ$26:$AZ$44,-1),MATCH(D220,$BA$25:$BF$25))</f>
        <v>0</v>
      </c>
      <c r="AG220" s="61">
        <v>1</v>
      </c>
      <c r="AH220" s="61">
        <v>1</v>
      </c>
      <c r="AI220" s="61">
        <v>1</v>
      </c>
      <c r="AJ220" s="61">
        <v>1</v>
      </c>
      <c r="AK220" s="61">
        <v>0.8</v>
      </c>
      <c r="AL220" s="61">
        <v>0.8</v>
      </c>
      <c r="AM220" s="61">
        <f t="shared" si="24"/>
        <v>35.200000000000003</v>
      </c>
      <c r="AN220" s="62">
        <f t="shared" si="25"/>
        <v>0</v>
      </c>
      <c r="AO220" s="62">
        <f t="shared" si="26"/>
        <v>0</v>
      </c>
      <c r="AP220" s="62">
        <f t="shared" si="27"/>
        <v>0</v>
      </c>
      <c r="AQ220" s="62"/>
      <c r="AR220" s="99"/>
      <c r="AS220" s="99"/>
      <c r="AT220" s="99"/>
      <c r="AU220" s="99"/>
    </row>
    <row r="221" spans="1:47">
      <c r="A221" s="11" t="s">
        <v>180</v>
      </c>
      <c r="B221" s="11">
        <v>3209</v>
      </c>
      <c r="D221" s="49" t="s">
        <v>22</v>
      </c>
      <c r="E221" s="47">
        <v>6</v>
      </c>
      <c r="F221" s="47">
        <v>4</v>
      </c>
      <c r="G221" s="47">
        <v>6</v>
      </c>
      <c r="H221" s="47">
        <v>0</v>
      </c>
      <c r="I221" s="47">
        <v>0</v>
      </c>
      <c r="J221" s="47">
        <v>0</v>
      </c>
      <c r="K221" s="47" t="s">
        <v>41</v>
      </c>
      <c r="L221" s="48">
        <v>0</v>
      </c>
      <c r="M221" s="48"/>
      <c r="N221" s="47"/>
      <c r="O221" s="11" t="s">
        <v>10</v>
      </c>
      <c r="P221" s="11" t="s">
        <v>33</v>
      </c>
      <c r="Q221" s="11" t="s">
        <v>25</v>
      </c>
      <c r="W221" s="45">
        <v>0</v>
      </c>
      <c r="X221" s="45">
        <v>1</v>
      </c>
      <c r="Y221" s="45">
        <v>0</v>
      </c>
      <c r="Z221" s="45"/>
      <c r="AA221" s="184" t="s">
        <v>10</v>
      </c>
      <c r="AB221" s="11" t="s">
        <v>335</v>
      </c>
      <c r="AC221" s="60">
        <f t="shared" si="21"/>
        <v>-0.5</v>
      </c>
      <c r="AD221" s="60">
        <f t="shared" si="22"/>
        <v>0</v>
      </c>
      <c r="AE221" s="61">
        <f t="shared" si="23"/>
        <v>-0.5</v>
      </c>
      <c r="AF221" s="61">
        <f>INDEX($BA$26:BF$44,MATCH(AE221,$AZ$26:$AZ$44,-1),MATCH(D221,$BA$25:$BF$25))</f>
        <v>0</v>
      </c>
      <c r="AG221" s="61">
        <v>1</v>
      </c>
      <c r="AH221" s="61">
        <v>1</v>
      </c>
      <c r="AI221" s="61">
        <v>1</v>
      </c>
      <c r="AJ221" s="61">
        <v>1</v>
      </c>
      <c r="AK221" s="61">
        <v>0.8</v>
      </c>
      <c r="AL221" s="61">
        <v>0.8</v>
      </c>
      <c r="AM221" s="61">
        <f t="shared" si="24"/>
        <v>35.200000000000003</v>
      </c>
      <c r="AN221" s="62">
        <f t="shared" si="25"/>
        <v>0</v>
      </c>
      <c r="AO221" s="62">
        <f t="shared" si="26"/>
        <v>0</v>
      </c>
      <c r="AP221" s="62">
        <f t="shared" si="27"/>
        <v>0</v>
      </c>
      <c r="AQ221" s="62"/>
      <c r="AR221" s="99"/>
      <c r="AS221" s="99"/>
      <c r="AT221" s="99"/>
      <c r="AU221" s="99"/>
    </row>
    <row r="222" spans="1:47">
      <c r="A222" s="11" t="s">
        <v>80</v>
      </c>
      <c r="B222" s="11">
        <v>3032</v>
      </c>
      <c r="D222" s="49" t="s">
        <v>22</v>
      </c>
      <c r="E222" s="47" t="s">
        <v>15</v>
      </c>
      <c r="F222" s="47">
        <v>7</v>
      </c>
      <c r="G222" s="47" t="s">
        <v>15</v>
      </c>
      <c r="H222" s="47">
        <v>0</v>
      </c>
      <c r="I222" s="47">
        <v>0</v>
      </c>
      <c r="J222" s="47">
        <v>0</v>
      </c>
      <c r="K222" s="47" t="s">
        <v>41</v>
      </c>
      <c r="L222" s="48">
        <v>0</v>
      </c>
      <c r="M222" s="48"/>
      <c r="N222" s="47"/>
      <c r="O222" s="11" t="s">
        <v>10</v>
      </c>
      <c r="P222" s="11" t="s">
        <v>33</v>
      </c>
      <c r="Q222" s="11" t="s">
        <v>25</v>
      </c>
      <c r="R222" s="11" t="s">
        <v>30</v>
      </c>
      <c r="W222" s="45">
        <v>0</v>
      </c>
      <c r="X222" s="45">
        <v>0</v>
      </c>
      <c r="Y222" s="45">
        <v>0</v>
      </c>
      <c r="Z222" s="45"/>
      <c r="AA222" s="184" t="s">
        <v>10</v>
      </c>
      <c r="AB222" s="11" t="s">
        <v>351</v>
      </c>
      <c r="AC222" s="60">
        <f t="shared" si="21"/>
        <v>-0.5</v>
      </c>
      <c r="AD222" s="60">
        <f t="shared" si="22"/>
        <v>0</v>
      </c>
      <c r="AE222" s="61">
        <f t="shared" si="23"/>
        <v>-0.5</v>
      </c>
      <c r="AF222" s="61">
        <f>INDEX($BA$26:BF$44,MATCH(AE222,$AZ$26:$AZ$44,-1),MATCH(D222,$BA$25:$BF$25))</f>
        <v>0</v>
      </c>
      <c r="AG222" s="61">
        <v>1</v>
      </c>
      <c r="AH222" s="61">
        <v>1</v>
      </c>
      <c r="AI222" s="61">
        <v>1</v>
      </c>
      <c r="AJ222" s="61">
        <v>1</v>
      </c>
      <c r="AK222" s="61">
        <v>0.8</v>
      </c>
      <c r="AL222" s="61">
        <v>0.8</v>
      </c>
      <c r="AM222" s="61">
        <f t="shared" si="24"/>
        <v>35.200000000000003</v>
      </c>
      <c r="AN222" s="62">
        <f t="shared" si="25"/>
        <v>0</v>
      </c>
      <c r="AO222" s="62">
        <f t="shared" si="26"/>
        <v>0</v>
      </c>
      <c r="AP222" s="62">
        <f t="shared" si="27"/>
        <v>0</v>
      </c>
      <c r="AQ222" s="62"/>
      <c r="AR222" s="99"/>
      <c r="AS222" s="99"/>
      <c r="AT222" s="99"/>
      <c r="AU222" s="99"/>
    </row>
    <row r="223" spans="1:47">
      <c r="A223" s="11" t="s">
        <v>290</v>
      </c>
      <c r="B223" s="11">
        <v>2540</v>
      </c>
      <c r="D223" s="49" t="s">
        <v>22</v>
      </c>
      <c r="E223" s="47">
        <v>4</v>
      </c>
      <c r="F223" s="47">
        <v>0</v>
      </c>
      <c r="G223" s="47">
        <v>0</v>
      </c>
      <c r="H223" s="47">
        <v>0</v>
      </c>
      <c r="I223" s="47">
        <v>0</v>
      </c>
      <c r="J223" s="47">
        <v>0</v>
      </c>
      <c r="K223" s="47" t="s">
        <v>41</v>
      </c>
      <c r="L223" s="48">
        <v>0</v>
      </c>
      <c r="M223" s="48"/>
      <c r="N223" s="47"/>
      <c r="O223" s="11" t="s">
        <v>10</v>
      </c>
      <c r="P223" s="11" t="s">
        <v>33</v>
      </c>
      <c r="Q223" s="11" t="s">
        <v>25</v>
      </c>
      <c r="R223" s="11" t="s">
        <v>34</v>
      </c>
      <c r="W223" s="45">
        <v>0</v>
      </c>
      <c r="X223" s="45">
        <v>0</v>
      </c>
      <c r="Y223" s="45">
        <v>4</v>
      </c>
      <c r="Z223" s="45"/>
      <c r="AA223" s="184" t="s">
        <v>10</v>
      </c>
      <c r="AB223" s="11" t="s">
        <v>351</v>
      </c>
      <c r="AC223" s="60">
        <f t="shared" si="21"/>
        <v>-0.5</v>
      </c>
      <c r="AD223" s="60">
        <f t="shared" si="22"/>
        <v>0</v>
      </c>
      <c r="AE223" s="61">
        <f t="shared" si="23"/>
        <v>-0.5</v>
      </c>
      <c r="AF223" s="61">
        <f>INDEX($BA$26:BF$44,MATCH(AE223,$AZ$26:$AZ$44,-1),MATCH(D223,$BA$25:$BF$25))</f>
        <v>0</v>
      </c>
      <c r="AG223" s="61">
        <v>1</v>
      </c>
      <c r="AH223" s="61">
        <v>1</v>
      </c>
      <c r="AI223" s="61">
        <v>1</v>
      </c>
      <c r="AJ223" s="61">
        <v>1</v>
      </c>
      <c r="AK223" s="61">
        <v>1</v>
      </c>
      <c r="AL223" s="61">
        <v>0.8</v>
      </c>
      <c r="AM223" s="61">
        <f t="shared" si="24"/>
        <v>44</v>
      </c>
      <c r="AN223" s="62">
        <f t="shared" si="25"/>
        <v>0</v>
      </c>
      <c r="AO223" s="62">
        <f t="shared" si="26"/>
        <v>0</v>
      </c>
      <c r="AP223" s="62">
        <f t="shared" si="27"/>
        <v>0</v>
      </c>
      <c r="AQ223" s="62"/>
      <c r="AR223" s="99"/>
      <c r="AS223" s="99"/>
      <c r="AT223" s="99"/>
      <c r="AU223" s="99"/>
    </row>
    <row r="224" spans="1:47">
      <c r="A224" s="78" t="s">
        <v>197</v>
      </c>
      <c r="B224" s="78">
        <v>538</v>
      </c>
      <c r="C224" s="78"/>
      <c r="D224" s="79" t="s">
        <v>22</v>
      </c>
      <c r="E224" s="80">
        <v>2</v>
      </c>
      <c r="F224" s="80">
        <v>5</v>
      </c>
      <c r="G224" s="80">
        <v>2</v>
      </c>
      <c r="H224" s="80">
        <v>0</v>
      </c>
      <c r="I224" s="80">
        <v>0</v>
      </c>
      <c r="J224" s="80">
        <v>0</v>
      </c>
      <c r="K224" s="80" t="s">
        <v>41</v>
      </c>
      <c r="L224" s="81">
        <v>0</v>
      </c>
      <c r="M224" s="81"/>
      <c r="N224" s="80"/>
      <c r="O224" s="78" t="s">
        <v>10</v>
      </c>
      <c r="P224" s="78" t="s">
        <v>33</v>
      </c>
      <c r="Q224" s="78" t="s">
        <v>25</v>
      </c>
      <c r="R224" s="78" t="s">
        <v>6</v>
      </c>
      <c r="S224" s="78"/>
      <c r="T224" s="78"/>
      <c r="U224" s="78"/>
      <c r="V224" s="78"/>
      <c r="W224" s="56">
        <v>0</v>
      </c>
      <c r="X224" s="56">
        <v>0</v>
      </c>
      <c r="Y224" s="56">
        <v>2</v>
      </c>
      <c r="Z224" s="56"/>
      <c r="AA224" s="186" t="s">
        <v>10</v>
      </c>
      <c r="AB224" s="78" t="s">
        <v>348</v>
      </c>
      <c r="AC224" s="60">
        <f t="shared" si="21"/>
        <v>-0.5</v>
      </c>
      <c r="AD224" s="60">
        <f t="shared" si="22"/>
        <v>0</v>
      </c>
      <c r="AE224" s="61">
        <f t="shared" si="23"/>
        <v>-0.5</v>
      </c>
      <c r="AF224" s="61">
        <f>INDEX($BA$26:BF$44,MATCH(AE224,$AZ$26:$AZ$44,-1),MATCH(D224,$BA$25:$BF$25))</f>
        <v>0</v>
      </c>
      <c r="AG224" s="61">
        <v>1</v>
      </c>
      <c r="AH224" s="61">
        <v>1</v>
      </c>
      <c r="AI224" s="61">
        <v>1</v>
      </c>
      <c r="AJ224" s="61">
        <v>1</v>
      </c>
      <c r="AK224" s="61">
        <v>0.8</v>
      </c>
      <c r="AL224" s="61">
        <v>0.8</v>
      </c>
      <c r="AM224" s="84">
        <f t="shared" si="24"/>
        <v>35.200000000000003</v>
      </c>
      <c r="AN224" s="85">
        <f t="shared" si="25"/>
        <v>0</v>
      </c>
      <c r="AO224" s="85">
        <f t="shared" si="26"/>
        <v>0</v>
      </c>
      <c r="AP224" s="85">
        <f t="shared" si="27"/>
        <v>0</v>
      </c>
      <c r="AQ224" s="62"/>
      <c r="AR224" s="101"/>
      <c r="AS224" s="101"/>
      <c r="AT224" s="101"/>
      <c r="AU224" s="101"/>
    </row>
    <row r="225" spans="1:47">
      <c r="A225" s="11" t="s">
        <v>229</v>
      </c>
      <c r="B225" s="11">
        <v>1237</v>
      </c>
      <c r="D225" s="49" t="s">
        <v>22</v>
      </c>
      <c r="E225" s="47">
        <v>5</v>
      </c>
      <c r="F225" s="47">
        <v>9</v>
      </c>
      <c r="G225" s="47">
        <v>5</v>
      </c>
      <c r="H225" s="47">
        <v>0</v>
      </c>
      <c r="I225" s="47">
        <v>0</v>
      </c>
      <c r="J225" s="47">
        <v>0</v>
      </c>
      <c r="K225" s="47" t="s">
        <v>41</v>
      </c>
      <c r="L225" s="48">
        <v>0</v>
      </c>
      <c r="M225" s="48"/>
      <c r="N225" s="47"/>
      <c r="O225" s="11" t="s">
        <v>10</v>
      </c>
      <c r="P225" s="11" t="s">
        <v>33</v>
      </c>
      <c r="Q225" s="11" t="s">
        <v>25</v>
      </c>
      <c r="W225" s="45">
        <v>0</v>
      </c>
      <c r="X225" s="45">
        <v>0</v>
      </c>
      <c r="Y225" s="45">
        <v>3</v>
      </c>
      <c r="Z225" s="45"/>
      <c r="AA225" s="184" t="s">
        <v>10</v>
      </c>
      <c r="AB225" s="11" t="s">
        <v>349</v>
      </c>
      <c r="AC225" s="60">
        <f t="shared" si="21"/>
        <v>-0.5</v>
      </c>
      <c r="AD225" s="60">
        <f t="shared" si="22"/>
        <v>0</v>
      </c>
      <c r="AE225" s="61">
        <f t="shared" si="23"/>
        <v>-0.5</v>
      </c>
      <c r="AF225" s="61">
        <f>INDEX($BA$26:BF$44,MATCH(AE225,$AZ$26:$AZ$44,-1),MATCH(D225,$BA$25:$BF$25))</f>
        <v>0</v>
      </c>
      <c r="AG225" s="61">
        <v>1</v>
      </c>
      <c r="AH225" s="61">
        <v>1</v>
      </c>
      <c r="AI225" s="61">
        <v>1</v>
      </c>
      <c r="AJ225" s="61">
        <v>1</v>
      </c>
      <c r="AK225" s="61">
        <v>0.8</v>
      </c>
      <c r="AL225" s="61">
        <v>0.8</v>
      </c>
      <c r="AM225" s="61">
        <f t="shared" si="24"/>
        <v>35.200000000000003</v>
      </c>
      <c r="AN225" s="62">
        <f t="shared" si="25"/>
        <v>0</v>
      </c>
      <c r="AO225" s="62">
        <f t="shared" si="26"/>
        <v>0</v>
      </c>
      <c r="AP225" s="62">
        <f t="shared" si="27"/>
        <v>0</v>
      </c>
      <c r="AQ225" s="62"/>
      <c r="AR225" s="99"/>
      <c r="AS225" s="99"/>
      <c r="AT225" s="99"/>
      <c r="AU225" s="99"/>
    </row>
    <row r="226" spans="1:47">
      <c r="A226" s="11" t="s">
        <v>208</v>
      </c>
      <c r="B226" s="11">
        <v>836</v>
      </c>
      <c r="D226" s="49" t="s">
        <v>22</v>
      </c>
      <c r="E226" s="47">
        <v>6</v>
      </c>
      <c r="F226" s="47">
        <v>3</v>
      </c>
      <c r="G226" s="47">
        <v>7</v>
      </c>
      <c r="H226" s="47">
        <v>0</v>
      </c>
      <c r="I226" s="47">
        <v>0</v>
      </c>
      <c r="J226" s="47">
        <v>0</v>
      </c>
      <c r="K226" s="47" t="s">
        <v>41</v>
      </c>
      <c r="L226" s="48">
        <v>0</v>
      </c>
      <c r="M226" s="48"/>
      <c r="N226" s="47"/>
      <c r="O226" s="11" t="s">
        <v>10</v>
      </c>
      <c r="P226" s="11" t="s">
        <v>33</v>
      </c>
      <c r="Q226" s="11" t="s">
        <v>25</v>
      </c>
      <c r="W226" s="45">
        <v>0</v>
      </c>
      <c r="X226" s="45">
        <v>2</v>
      </c>
      <c r="Y226" s="45">
        <v>4</v>
      </c>
      <c r="Z226" s="45"/>
      <c r="AA226" s="184" t="s">
        <v>10</v>
      </c>
      <c r="AB226" s="11" t="s">
        <v>348</v>
      </c>
      <c r="AC226" s="60">
        <f t="shared" si="21"/>
        <v>-0.5</v>
      </c>
      <c r="AD226" s="60">
        <f t="shared" si="22"/>
        <v>0</v>
      </c>
      <c r="AE226" s="61">
        <f t="shared" si="23"/>
        <v>-0.5</v>
      </c>
      <c r="AF226" s="61">
        <f>INDEX($BA$26:BF$44,MATCH(AE226,$AZ$26:$AZ$44,-1),MATCH(D226,$BA$25:$BF$25))</f>
        <v>0</v>
      </c>
      <c r="AG226" s="61">
        <v>1</v>
      </c>
      <c r="AH226" s="61">
        <v>1</v>
      </c>
      <c r="AI226" s="61">
        <v>1</v>
      </c>
      <c r="AJ226" s="61">
        <v>1</v>
      </c>
      <c r="AK226" s="61">
        <v>1</v>
      </c>
      <c r="AL226" s="61">
        <v>0.8</v>
      </c>
      <c r="AM226" s="61">
        <f t="shared" si="24"/>
        <v>44</v>
      </c>
      <c r="AN226" s="62">
        <f t="shared" si="25"/>
        <v>0</v>
      </c>
      <c r="AO226" s="62">
        <f t="shared" si="26"/>
        <v>0</v>
      </c>
      <c r="AP226" s="62">
        <f t="shared" si="27"/>
        <v>0</v>
      </c>
      <c r="AQ226" s="85"/>
      <c r="AR226" s="99"/>
      <c r="AS226" s="99"/>
      <c r="AT226" s="99"/>
      <c r="AU226" s="99"/>
    </row>
    <row r="227" spans="1:47">
      <c r="A227" s="11" t="s">
        <v>194</v>
      </c>
      <c r="B227" s="11">
        <v>533</v>
      </c>
      <c r="D227" s="49" t="s">
        <v>22</v>
      </c>
      <c r="E227" s="47">
        <v>2</v>
      </c>
      <c r="F227" s="47">
        <v>0</v>
      </c>
      <c r="G227" s="47">
        <v>0</v>
      </c>
      <c r="H227" s="47">
        <v>0</v>
      </c>
      <c r="I227" s="47">
        <v>0</v>
      </c>
      <c r="J227" s="47">
        <v>0</v>
      </c>
      <c r="K227" s="47" t="s">
        <v>41</v>
      </c>
      <c r="L227" s="48">
        <v>0</v>
      </c>
      <c r="M227" s="48"/>
      <c r="N227" s="47"/>
      <c r="O227" s="11" t="s">
        <v>10</v>
      </c>
      <c r="P227" s="11" t="s">
        <v>33</v>
      </c>
      <c r="Q227" s="11" t="s">
        <v>25</v>
      </c>
      <c r="R227" s="11" t="s">
        <v>34</v>
      </c>
      <c r="W227" s="45">
        <v>0</v>
      </c>
      <c r="X227" s="45">
        <v>1</v>
      </c>
      <c r="Y227" s="45">
        <v>4</v>
      </c>
      <c r="Z227" s="45"/>
      <c r="AA227" s="184" t="s">
        <v>10</v>
      </c>
      <c r="AB227" s="11" t="s">
        <v>348</v>
      </c>
      <c r="AC227" s="60">
        <f t="shared" si="21"/>
        <v>-0.5</v>
      </c>
      <c r="AD227" s="60">
        <f t="shared" si="22"/>
        <v>0</v>
      </c>
      <c r="AE227" s="61">
        <f t="shared" si="23"/>
        <v>-0.5</v>
      </c>
      <c r="AF227" s="61">
        <f>INDEX($BA$26:BF$44,MATCH(AE227,$AZ$26:$AZ$44,-1),MATCH(D227,$BA$25:$BF$25))</f>
        <v>0</v>
      </c>
      <c r="AG227" s="61">
        <v>1</v>
      </c>
      <c r="AH227" s="61">
        <v>1</v>
      </c>
      <c r="AI227" s="61">
        <v>1</v>
      </c>
      <c r="AJ227" s="61">
        <v>0.8</v>
      </c>
      <c r="AK227" s="61">
        <v>0.8</v>
      </c>
      <c r="AL227" s="61">
        <v>0.8</v>
      </c>
      <c r="AM227" s="61">
        <f t="shared" si="24"/>
        <v>28.160000000000004</v>
      </c>
      <c r="AN227" s="62">
        <f t="shared" si="25"/>
        <v>0</v>
      </c>
      <c r="AO227" s="62">
        <f t="shared" si="26"/>
        <v>0</v>
      </c>
      <c r="AP227" s="62">
        <f t="shared" si="27"/>
        <v>0</v>
      </c>
      <c r="AQ227" s="62"/>
      <c r="AR227" s="99"/>
      <c r="AS227" s="99"/>
      <c r="AT227" s="99"/>
      <c r="AU227" s="99"/>
    </row>
    <row r="228" spans="1:47">
      <c r="A228" s="11" t="s">
        <v>46</v>
      </c>
      <c r="B228" s="11">
        <v>438</v>
      </c>
      <c r="D228" s="49" t="s">
        <v>22</v>
      </c>
      <c r="E228" s="47">
        <v>3</v>
      </c>
      <c r="F228" s="47">
        <v>4</v>
      </c>
      <c r="G228" s="47">
        <v>1</v>
      </c>
      <c r="H228" s="47">
        <v>0</v>
      </c>
      <c r="I228" s="47">
        <v>0</v>
      </c>
      <c r="J228" s="47">
        <v>0</v>
      </c>
      <c r="K228" s="47" t="s">
        <v>41</v>
      </c>
      <c r="L228" s="48">
        <v>0</v>
      </c>
      <c r="M228" s="48"/>
      <c r="N228" s="47"/>
      <c r="O228" s="11" t="s">
        <v>10</v>
      </c>
      <c r="P228" s="11" t="s">
        <v>33</v>
      </c>
      <c r="Q228" s="11" t="s">
        <v>25</v>
      </c>
      <c r="R228" s="11" t="s">
        <v>6</v>
      </c>
      <c r="W228" s="45">
        <v>0</v>
      </c>
      <c r="X228" s="45">
        <v>0</v>
      </c>
      <c r="Y228" s="45">
        <v>2</v>
      </c>
      <c r="Z228" s="45"/>
      <c r="AA228" s="184" t="s">
        <v>10</v>
      </c>
      <c r="AB228" s="11" t="s">
        <v>348</v>
      </c>
      <c r="AC228" s="60">
        <f t="shared" si="21"/>
        <v>-0.5</v>
      </c>
      <c r="AD228" s="60">
        <f t="shared" si="22"/>
        <v>0</v>
      </c>
      <c r="AE228" s="61">
        <f t="shared" si="23"/>
        <v>-0.5</v>
      </c>
      <c r="AF228" s="61">
        <f>INDEX($BA$26:BF$44,MATCH(AE228,$AZ$26:$AZ$44,-1),MATCH(D228,$BA$25:$BF$25))</f>
        <v>0</v>
      </c>
      <c r="AG228" s="61">
        <v>1</v>
      </c>
      <c r="AH228" s="61">
        <v>1</v>
      </c>
      <c r="AI228" s="61">
        <v>1</v>
      </c>
      <c r="AJ228" s="61">
        <v>1</v>
      </c>
      <c r="AK228" s="61">
        <v>1</v>
      </c>
      <c r="AL228" s="61">
        <v>0.8</v>
      </c>
      <c r="AM228" s="61">
        <f t="shared" si="24"/>
        <v>44</v>
      </c>
      <c r="AN228" s="62">
        <f t="shared" si="25"/>
        <v>0</v>
      </c>
      <c r="AO228" s="62">
        <f t="shared" si="26"/>
        <v>0</v>
      </c>
      <c r="AP228" s="62">
        <f t="shared" si="27"/>
        <v>0</v>
      </c>
      <c r="AQ228" s="62"/>
      <c r="AR228" s="99"/>
      <c r="AS228" s="99"/>
      <c r="AT228" s="99"/>
      <c r="AU228" s="99"/>
    </row>
    <row r="229" spans="1:47">
      <c r="A229" s="11" t="s">
        <v>302</v>
      </c>
      <c r="B229" s="11">
        <v>2734</v>
      </c>
      <c r="D229" s="49" t="s">
        <v>22</v>
      </c>
      <c r="E229" s="47">
        <v>3</v>
      </c>
      <c r="F229" s="47">
        <v>2</v>
      </c>
      <c r="G229" s="47">
        <v>4</v>
      </c>
      <c r="H229" s="47">
        <v>0</v>
      </c>
      <c r="I229" s="47">
        <v>0</v>
      </c>
      <c r="J229" s="47">
        <v>0</v>
      </c>
      <c r="K229" s="47" t="s">
        <v>41</v>
      </c>
      <c r="L229" s="48">
        <v>0</v>
      </c>
      <c r="M229" s="48"/>
      <c r="N229" s="47"/>
      <c r="O229" s="11" t="s">
        <v>10</v>
      </c>
      <c r="P229" s="11" t="s">
        <v>33</v>
      </c>
      <c r="Q229" s="11" t="s">
        <v>25</v>
      </c>
      <c r="W229" s="45">
        <v>0</v>
      </c>
      <c r="X229" s="45">
        <v>2</v>
      </c>
      <c r="Y229" s="45">
        <v>3</v>
      </c>
      <c r="Z229" s="45"/>
      <c r="AA229" s="184" t="s">
        <v>10</v>
      </c>
      <c r="AB229" s="11" t="s">
        <v>351</v>
      </c>
      <c r="AC229" s="60">
        <f t="shared" si="21"/>
        <v>-0.5</v>
      </c>
      <c r="AD229" s="60">
        <f t="shared" si="22"/>
        <v>0</v>
      </c>
      <c r="AE229" s="61">
        <f t="shared" si="23"/>
        <v>-0.5</v>
      </c>
      <c r="AF229" s="61">
        <f>INDEX($BA$26:BF$44,MATCH(AE229,$AZ$26:$AZ$44,-1),MATCH(D229,$BA$25:$BF$25))</f>
        <v>0</v>
      </c>
      <c r="AG229" s="61">
        <v>1</v>
      </c>
      <c r="AH229" s="61">
        <v>1</v>
      </c>
      <c r="AI229" s="61">
        <v>1</v>
      </c>
      <c r="AJ229" s="61">
        <v>1</v>
      </c>
      <c r="AK229" s="61">
        <v>1</v>
      </c>
      <c r="AL229" s="61">
        <v>0.8</v>
      </c>
      <c r="AM229" s="61">
        <f t="shared" si="24"/>
        <v>44</v>
      </c>
      <c r="AN229" s="62">
        <f t="shared" si="25"/>
        <v>0</v>
      </c>
      <c r="AO229" s="62">
        <f t="shared" si="26"/>
        <v>0</v>
      </c>
      <c r="AP229" s="62">
        <f t="shared" si="27"/>
        <v>0</v>
      </c>
      <c r="AQ229" s="62"/>
      <c r="AR229" s="99"/>
      <c r="AS229" s="99"/>
      <c r="AT229" s="99"/>
      <c r="AU229" s="99"/>
    </row>
    <row r="230" spans="1:47">
      <c r="A230" s="11" t="s">
        <v>210</v>
      </c>
      <c r="B230" s="11">
        <v>839</v>
      </c>
      <c r="D230" s="49" t="s">
        <v>22</v>
      </c>
      <c r="E230" s="47">
        <v>2</v>
      </c>
      <c r="F230" s="47">
        <v>2</v>
      </c>
      <c r="G230" s="47">
        <v>2</v>
      </c>
      <c r="H230" s="47">
        <v>0</v>
      </c>
      <c r="I230" s="47">
        <v>0</v>
      </c>
      <c r="J230" s="47">
        <v>0</v>
      </c>
      <c r="K230" s="47" t="s">
        <v>41</v>
      </c>
      <c r="L230" s="48">
        <v>0</v>
      </c>
      <c r="M230" s="48"/>
      <c r="N230" s="47"/>
      <c r="O230" s="11" t="s">
        <v>10</v>
      </c>
      <c r="P230" s="11" t="s">
        <v>33</v>
      </c>
      <c r="Q230" s="11" t="s">
        <v>25</v>
      </c>
      <c r="R230" s="11" t="s">
        <v>6</v>
      </c>
      <c r="W230" s="45">
        <v>0</v>
      </c>
      <c r="X230" s="45">
        <v>1</v>
      </c>
      <c r="Y230" s="45">
        <v>5</v>
      </c>
      <c r="Z230" s="45"/>
      <c r="AA230" s="184" t="s">
        <v>10</v>
      </c>
      <c r="AB230" s="11" t="s">
        <v>348</v>
      </c>
      <c r="AC230" s="60">
        <f t="shared" si="21"/>
        <v>-0.5</v>
      </c>
      <c r="AD230" s="60">
        <f t="shared" si="22"/>
        <v>0</v>
      </c>
      <c r="AE230" s="61">
        <f t="shared" si="23"/>
        <v>-0.5</v>
      </c>
      <c r="AF230" s="61">
        <f>INDEX($BA$26:BF$44,MATCH(AE230,$AZ$26:$AZ$44,-1),MATCH(D230,$BA$25:$BF$25))</f>
        <v>0</v>
      </c>
      <c r="AG230" s="61">
        <v>1</v>
      </c>
      <c r="AH230" s="61">
        <v>1</v>
      </c>
      <c r="AI230" s="61">
        <v>1</v>
      </c>
      <c r="AJ230" s="61">
        <v>1</v>
      </c>
      <c r="AK230" s="61">
        <v>0.8</v>
      </c>
      <c r="AL230" s="61">
        <v>0.8</v>
      </c>
      <c r="AM230" s="61">
        <f t="shared" si="24"/>
        <v>35.200000000000003</v>
      </c>
      <c r="AN230" s="62">
        <f t="shared" si="25"/>
        <v>0</v>
      </c>
      <c r="AO230" s="62">
        <f t="shared" si="26"/>
        <v>0</v>
      </c>
      <c r="AP230" s="62">
        <f t="shared" si="27"/>
        <v>0</v>
      </c>
      <c r="AQ230" s="62"/>
    </row>
    <row r="231" spans="1:47">
      <c r="A231" s="11" t="s">
        <v>330</v>
      </c>
      <c r="B231" s="11">
        <v>3238</v>
      </c>
      <c r="D231" s="49" t="s">
        <v>22</v>
      </c>
      <c r="E231" s="47">
        <v>7</v>
      </c>
      <c r="F231" s="47">
        <v>9</v>
      </c>
      <c r="G231" s="47">
        <v>4</v>
      </c>
      <c r="H231" s="47">
        <v>0</v>
      </c>
      <c r="I231" s="47">
        <v>0</v>
      </c>
      <c r="J231" s="47">
        <v>0</v>
      </c>
      <c r="K231" s="47" t="s">
        <v>41</v>
      </c>
      <c r="L231" s="48">
        <v>0</v>
      </c>
      <c r="M231" s="48"/>
      <c r="N231" s="47"/>
      <c r="O231" s="11" t="s">
        <v>10</v>
      </c>
      <c r="P231" s="11" t="s">
        <v>33</v>
      </c>
      <c r="Q231" s="11" t="s">
        <v>25</v>
      </c>
      <c r="W231" s="45">
        <v>0</v>
      </c>
      <c r="X231" s="45">
        <v>2</v>
      </c>
      <c r="Y231" s="45">
        <v>4</v>
      </c>
      <c r="Z231" s="45"/>
      <c r="AA231" s="184" t="s">
        <v>10</v>
      </c>
      <c r="AB231" s="11" t="s">
        <v>351</v>
      </c>
      <c r="AC231" s="60">
        <f t="shared" si="21"/>
        <v>-0.5</v>
      </c>
      <c r="AD231" s="60">
        <f t="shared" si="22"/>
        <v>0</v>
      </c>
      <c r="AE231" s="61">
        <f t="shared" si="23"/>
        <v>-0.5</v>
      </c>
      <c r="AF231" s="61">
        <f>INDEX($BA$26:BF$44,MATCH(AE231,$AZ$26:$AZ$44,-1),MATCH(D231,$BA$25:$BF$25))</f>
        <v>0</v>
      </c>
      <c r="AG231" s="61">
        <v>1</v>
      </c>
      <c r="AH231" s="61">
        <v>1</v>
      </c>
      <c r="AI231" s="61">
        <v>1</v>
      </c>
      <c r="AJ231" s="61">
        <v>1</v>
      </c>
      <c r="AK231" s="61">
        <v>0.8</v>
      </c>
      <c r="AL231" s="61">
        <v>0.8</v>
      </c>
      <c r="AM231" s="61">
        <f t="shared" si="24"/>
        <v>35.200000000000003</v>
      </c>
      <c r="AN231" s="62">
        <f t="shared" si="25"/>
        <v>0</v>
      </c>
      <c r="AO231" s="62">
        <f t="shared" si="26"/>
        <v>0</v>
      </c>
      <c r="AP231" s="62">
        <f t="shared" si="27"/>
        <v>0</v>
      </c>
      <c r="AQ231" s="62"/>
      <c r="AR231" s="99"/>
      <c r="AS231" s="99"/>
      <c r="AT231" s="99"/>
      <c r="AU231" s="99"/>
    </row>
    <row r="232" spans="1:47">
      <c r="A232" s="11" t="s">
        <v>169</v>
      </c>
      <c r="B232" s="11">
        <v>3003</v>
      </c>
      <c r="D232" s="49" t="s">
        <v>22</v>
      </c>
      <c r="E232" s="47">
        <v>6</v>
      </c>
      <c r="F232" s="47">
        <v>4</v>
      </c>
      <c r="G232" s="47">
        <v>5</v>
      </c>
      <c r="H232" s="47">
        <v>0</v>
      </c>
      <c r="I232" s="47">
        <v>0</v>
      </c>
      <c r="J232" s="47">
        <v>0</v>
      </c>
      <c r="K232" s="47" t="s">
        <v>41</v>
      </c>
      <c r="L232" s="48">
        <v>0</v>
      </c>
      <c r="M232" s="48"/>
      <c r="N232" s="47"/>
      <c r="O232" s="11" t="s">
        <v>10</v>
      </c>
      <c r="P232" s="11" t="s">
        <v>33</v>
      </c>
      <c r="Q232" s="11" t="s">
        <v>25</v>
      </c>
      <c r="W232" s="45">
        <v>0</v>
      </c>
      <c r="X232" s="45">
        <v>1</v>
      </c>
      <c r="Y232" s="45">
        <v>4</v>
      </c>
      <c r="Z232" s="45"/>
      <c r="AA232" s="184" t="s">
        <v>10</v>
      </c>
      <c r="AB232" s="11" t="s">
        <v>335</v>
      </c>
      <c r="AC232" s="60">
        <f t="shared" si="21"/>
        <v>-0.5</v>
      </c>
      <c r="AD232" s="60">
        <f t="shared" si="22"/>
        <v>0</v>
      </c>
      <c r="AE232" s="61">
        <f t="shared" si="23"/>
        <v>-0.5</v>
      </c>
      <c r="AF232" s="61">
        <f>INDEX($BA$26:BF$44,MATCH(AE232,$AZ$26:$AZ$44,-1),MATCH(D232,$BA$25:$BF$25))</f>
        <v>0</v>
      </c>
      <c r="AG232" s="61">
        <v>1</v>
      </c>
      <c r="AH232" s="61">
        <v>1</v>
      </c>
      <c r="AI232" s="61">
        <v>1</v>
      </c>
      <c r="AJ232" s="61">
        <v>1</v>
      </c>
      <c r="AK232" s="61">
        <v>0.8</v>
      </c>
      <c r="AL232" s="61">
        <v>0.8</v>
      </c>
      <c r="AM232" s="61">
        <f t="shared" si="24"/>
        <v>35.200000000000003</v>
      </c>
      <c r="AN232" s="62">
        <f t="shared" si="25"/>
        <v>0</v>
      </c>
      <c r="AO232" s="62">
        <f t="shared" si="26"/>
        <v>0</v>
      </c>
      <c r="AP232" s="62">
        <f t="shared" si="27"/>
        <v>0</v>
      </c>
      <c r="AQ232" s="62"/>
      <c r="AR232" s="99"/>
      <c r="AS232" s="99"/>
      <c r="AT232" s="99"/>
      <c r="AU232" s="99"/>
    </row>
    <row r="233" spans="1:47">
      <c r="A233" s="11" t="s">
        <v>304</v>
      </c>
      <c r="B233" s="11">
        <v>2736</v>
      </c>
      <c r="D233" s="49" t="s">
        <v>22</v>
      </c>
      <c r="E233" s="47">
        <v>2</v>
      </c>
      <c r="F233" s="47">
        <v>0</v>
      </c>
      <c r="G233" s="47">
        <v>0</v>
      </c>
      <c r="H233" s="47">
        <v>0</v>
      </c>
      <c r="I233" s="47">
        <v>0</v>
      </c>
      <c r="J233" s="47">
        <v>0</v>
      </c>
      <c r="K233" s="47" t="s">
        <v>41</v>
      </c>
      <c r="L233" s="48">
        <v>0</v>
      </c>
      <c r="M233" s="48"/>
      <c r="N233" s="47"/>
      <c r="O233" s="11" t="s">
        <v>10</v>
      </c>
      <c r="P233" s="11" t="s">
        <v>33</v>
      </c>
      <c r="Q233" s="11" t="s">
        <v>25</v>
      </c>
      <c r="R233" s="11" t="s">
        <v>34</v>
      </c>
      <c r="W233" s="45">
        <v>0</v>
      </c>
      <c r="X233" s="45">
        <v>3</v>
      </c>
      <c r="Y233" s="45">
        <v>3</v>
      </c>
      <c r="Z233" s="45"/>
      <c r="AA233" s="184" t="s">
        <v>10</v>
      </c>
      <c r="AB233" s="11" t="s">
        <v>351</v>
      </c>
      <c r="AC233" s="60">
        <f t="shared" si="21"/>
        <v>-0.5</v>
      </c>
      <c r="AD233" s="60">
        <f t="shared" si="22"/>
        <v>0</v>
      </c>
      <c r="AE233" s="61">
        <f t="shared" si="23"/>
        <v>-0.5</v>
      </c>
      <c r="AF233" s="61">
        <f>INDEX($BA$26:BF$44,MATCH(AE233,$AZ$26:$AZ$44,-1),MATCH(D233,$BA$25:$BF$25))</f>
        <v>0</v>
      </c>
      <c r="AG233" s="61">
        <v>1</v>
      </c>
      <c r="AH233" s="61">
        <v>1</v>
      </c>
      <c r="AI233" s="61">
        <v>1</v>
      </c>
      <c r="AJ233" s="61">
        <v>1</v>
      </c>
      <c r="AK233" s="61">
        <v>1</v>
      </c>
      <c r="AL233" s="61">
        <v>0.8</v>
      </c>
      <c r="AM233" s="61">
        <f t="shared" si="24"/>
        <v>44</v>
      </c>
      <c r="AN233" s="62">
        <f t="shared" si="25"/>
        <v>0</v>
      </c>
      <c r="AO233" s="62">
        <f t="shared" si="26"/>
        <v>0</v>
      </c>
      <c r="AP233" s="62">
        <f t="shared" si="27"/>
        <v>0</v>
      </c>
      <c r="AQ233" s="62"/>
      <c r="AR233" s="99"/>
      <c r="AS233" s="99"/>
      <c r="AT233" s="99"/>
      <c r="AU233" s="99"/>
    </row>
    <row r="234" spans="1:47">
      <c r="A234" s="78" t="s">
        <v>170</v>
      </c>
      <c r="B234" s="78">
        <v>3004</v>
      </c>
      <c r="C234" s="78"/>
      <c r="D234" s="79" t="s">
        <v>22</v>
      </c>
      <c r="E234" s="80">
        <v>4</v>
      </c>
      <c r="F234" s="80">
        <v>5</v>
      </c>
      <c r="G234" s="80">
        <v>3</v>
      </c>
      <c r="H234" s="80">
        <v>0</v>
      </c>
      <c r="I234" s="80">
        <v>0</v>
      </c>
      <c r="J234" s="80">
        <v>0</v>
      </c>
      <c r="K234" s="80" t="s">
        <v>41</v>
      </c>
      <c r="L234" s="81">
        <v>0</v>
      </c>
      <c r="M234" s="81"/>
      <c r="N234" s="80"/>
      <c r="O234" s="78" t="s">
        <v>10</v>
      </c>
      <c r="P234" s="78" t="s">
        <v>33</v>
      </c>
      <c r="Q234" s="78" t="s">
        <v>25</v>
      </c>
      <c r="R234" s="78" t="s">
        <v>6</v>
      </c>
      <c r="S234" s="78"/>
      <c r="T234" s="78"/>
      <c r="U234" s="78"/>
      <c r="V234" s="78"/>
      <c r="W234" s="56">
        <v>0</v>
      </c>
      <c r="X234" s="56">
        <v>0</v>
      </c>
      <c r="Y234" s="56">
        <v>3</v>
      </c>
      <c r="Z234" s="56"/>
      <c r="AA234" s="186" t="s">
        <v>10</v>
      </c>
      <c r="AB234" s="78" t="s">
        <v>335</v>
      </c>
      <c r="AC234" s="60">
        <f t="shared" si="21"/>
        <v>-0.5</v>
      </c>
      <c r="AD234" s="60">
        <f t="shared" si="22"/>
        <v>0</v>
      </c>
      <c r="AE234" s="61">
        <f t="shared" si="23"/>
        <v>-0.5</v>
      </c>
      <c r="AF234" s="61">
        <f>INDEX($BA$26:BF$44,MATCH(AE234,$AZ$26:$AZ$44,-1),MATCH(D234,$BA$25:$BF$25))</f>
        <v>0</v>
      </c>
      <c r="AG234" s="61">
        <v>1</v>
      </c>
      <c r="AH234" s="61">
        <v>1</v>
      </c>
      <c r="AI234" s="61">
        <v>1</v>
      </c>
      <c r="AJ234" s="61">
        <v>1</v>
      </c>
      <c r="AK234" s="61">
        <v>1</v>
      </c>
      <c r="AL234" s="61">
        <v>0.8</v>
      </c>
      <c r="AM234" s="84">
        <f t="shared" si="24"/>
        <v>44</v>
      </c>
      <c r="AN234" s="85">
        <f t="shared" si="25"/>
        <v>0</v>
      </c>
      <c r="AO234" s="85">
        <f t="shared" si="26"/>
        <v>0</v>
      </c>
      <c r="AP234" s="85">
        <f t="shared" si="27"/>
        <v>0</v>
      </c>
      <c r="AQ234" s="62"/>
    </row>
    <row r="235" spans="1:47">
      <c r="A235" s="11" t="s">
        <v>314</v>
      </c>
      <c r="B235" s="11">
        <v>2939</v>
      </c>
      <c r="D235" s="49" t="s">
        <v>22</v>
      </c>
      <c r="E235" s="47">
        <v>5</v>
      </c>
      <c r="F235" s="47">
        <v>4</v>
      </c>
      <c r="G235" s="47" t="s">
        <v>15</v>
      </c>
      <c r="H235" s="47">
        <v>0</v>
      </c>
      <c r="I235" s="47">
        <v>0</v>
      </c>
      <c r="J235" s="47">
        <v>0</v>
      </c>
      <c r="K235" s="47" t="s">
        <v>41</v>
      </c>
      <c r="L235" s="48">
        <v>0</v>
      </c>
      <c r="M235" s="48"/>
      <c r="N235" s="47"/>
      <c r="O235" s="11" t="s">
        <v>10</v>
      </c>
      <c r="P235" s="11" t="s">
        <v>33</v>
      </c>
      <c r="Q235" s="11" t="s">
        <v>25</v>
      </c>
      <c r="R235" s="11" t="s">
        <v>30</v>
      </c>
      <c r="W235" s="45">
        <v>0</v>
      </c>
      <c r="X235" s="45">
        <v>0</v>
      </c>
      <c r="Y235" s="45">
        <v>0</v>
      </c>
      <c r="Z235" s="45"/>
      <c r="AA235" s="184" t="s">
        <v>10</v>
      </c>
      <c r="AB235" s="11" t="s">
        <v>351</v>
      </c>
      <c r="AC235" s="60">
        <f t="shared" si="21"/>
        <v>-0.5</v>
      </c>
      <c r="AD235" s="60">
        <f t="shared" si="22"/>
        <v>0</v>
      </c>
      <c r="AE235" s="61">
        <f t="shared" si="23"/>
        <v>-0.5</v>
      </c>
      <c r="AF235" s="61">
        <f>INDEX($BA$26:BF$44,MATCH(AE235,$AZ$26:$AZ$44,-1),MATCH(D235,$BA$25:$BF$25))</f>
        <v>0</v>
      </c>
      <c r="AG235" s="61">
        <v>1</v>
      </c>
      <c r="AH235" s="61">
        <v>1</v>
      </c>
      <c r="AI235" s="61">
        <v>1</v>
      </c>
      <c r="AJ235" s="61">
        <v>1</v>
      </c>
      <c r="AK235" s="61">
        <v>0.8</v>
      </c>
      <c r="AL235" s="61">
        <v>0.8</v>
      </c>
      <c r="AM235" s="61">
        <f t="shared" si="24"/>
        <v>35.200000000000003</v>
      </c>
      <c r="AN235" s="62">
        <f t="shared" si="25"/>
        <v>0</v>
      </c>
      <c r="AO235" s="62">
        <f t="shared" si="26"/>
        <v>0</v>
      </c>
      <c r="AP235" s="62">
        <f t="shared" si="27"/>
        <v>0</v>
      </c>
      <c r="AQ235" s="62"/>
      <c r="AR235" s="99"/>
      <c r="AS235" s="99"/>
      <c r="AT235" s="99"/>
      <c r="AU235" s="99"/>
    </row>
    <row r="236" spans="1:47">
      <c r="A236" s="11" t="s">
        <v>146</v>
      </c>
      <c r="B236" s="11">
        <v>2510</v>
      </c>
      <c r="D236" s="49" t="s">
        <v>22</v>
      </c>
      <c r="E236" s="47">
        <v>3</v>
      </c>
      <c r="F236" s="47">
        <v>1</v>
      </c>
      <c r="G236" s="47">
        <v>0</v>
      </c>
      <c r="H236" s="47">
        <v>0</v>
      </c>
      <c r="I236" s="47">
        <v>0</v>
      </c>
      <c r="J236" s="47">
        <v>0</v>
      </c>
      <c r="K236" s="47" t="s">
        <v>41</v>
      </c>
      <c r="L236" s="48">
        <v>0</v>
      </c>
      <c r="M236" s="48"/>
      <c r="N236" s="47"/>
      <c r="O236" s="11" t="s">
        <v>10</v>
      </c>
      <c r="P236" s="11" t="s">
        <v>33</v>
      </c>
      <c r="Q236" s="11" t="s">
        <v>25</v>
      </c>
      <c r="W236" s="45">
        <v>0</v>
      </c>
      <c r="X236" s="45">
        <v>0</v>
      </c>
      <c r="Y236" s="45">
        <v>3</v>
      </c>
      <c r="Z236" s="45"/>
      <c r="AA236" s="184" t="s">
        <v>10</v>
      </c>
      <c r="AB236" s="11" t="s">
        <v>335</v>
      </c>
      <c r="AC236" s="60">
        <f t="shared" si="21"/>
        <v>-0.5</v>
      </c>
      <c r="AD236" s="60">
        <f t="shared" si="22"/>
        <v>0</v>
      </c>
      <c r="AE236" s="61">
        <f t="shared" si="23"/>
        <v>-0.5</v>
      </c>
      <c r="AF236" s="61">
        <f>INDEX($BA$26:BF$44,MATCH(AE236,$AZ$26:$AZ$44,-1),MATCH(D236,$BA$25:$BF$25))</f>
        <v>0</v>
      </c>
      <c r="AG236" s="61">
        <v>1</v>
      </c>
      <c r="AH236" s="61">
        <v>1</v>
      </c>
      <c r="AI236" s="61">
        <v>1</v>
      </c>
      <c r="AJ236" s="61">
        <v>1</v>
      </c>
      <c r="AK236" s="61">
        <v>0.8</v>
      </c>
      <c r="AL236" s="61">
        <v>0.8</v>
      </c>
      <c r="AM236" s="61">
        <f t="shared" si="24"/>
        <v>35.200000000000003</v>
      </c>
      <c r="AN236" s="62">
        <f t="shared" si="25"/>
        <v>0</v>
      </c>
      <c r="AO236" s="62">
        <f t="shared" si="26"/>
        <v>0</v>
      </c>
      <c r="AP236" s="62">
        <f t="shared" si="27"/>
        <v>0</v>
      </c>
      <c r="AQ236" s="85"/>
      <c r="AR236" s="99"/>
      <c r="AS236" s="99"/>
      <c r="AT236" s="99"/>
      <c r="AU236" s="99"/>
    </row>
    <row r="237" spans="1:47">
      <c r="A237" s="58" t="s">
        <v>310</v>
      </c>
      <c r="B237" s="58">
        <v>2840</v>
      </c>
      <c r="C237" s="58"/>
      <c r="D237" s="63" t="s">
        <v>22</v>
      </c>
      <c r="E237" s="64">
        <v>7</v>
      </c>
      <c r="F237" s="64">
        <v>5</v>
      </c>
      <c r="G237" s="64">
        <v>7</v>
      </c>
      <c r="H237" s="64">
        <v>0</v>
      </c>
      <c r="I237" s="64">
        <v>0</v>
      </c>
      <c r="J237" s="64">
        <v>0</v>
      </c>
      <c r="K237" s="64" t="s">
        <v>41</v>
      </c>
      <c r="L237" s="65">
        <v>0</v>
      </c>
      <c r="M237" s="65"/>
      <c r="N237" s="64"/>
      <c r="O237" s="58" t="s">
        <v>10</v>
      </c>
      <c r="P237" s="58" t="s">
        <v>33</v>
      </c>
      <c r="Q237" s="58" t="s">
        <v>25</v>
      </c>
      <c r="R237" s="58"/>
      <c r="S237" s="58"/>
      <c r="T237" s="58"/>
      <c r="U237" s="58"/>
      <c r="V237" s="58"/>
      <c r="W237" s="67">
        <v>0</v>
      </c>
      <c r="X237" s="67">
        <v>0</v>
      </c>
      <c r="Y237" s="67">
        <v>2</v>
      </c>
      <c r="Z237" s="67"/>
      <c r="AA237" s="185" t="s">
        <v>10</v>
      </c>
      <c r="AB237" s="58" t="s">
        <v>351</v>
      </c>
      <c r="AC237" s="60">
        <f t="shared" si="21"/>
        <v>-0.5</v>
      </c>
      <c r="AD237" s="60">
        <f t="shared" si="22"/>
        <v>0</v>
      </c>
      <c r="AE237" s="61">
        <f t="shared" si="23"/>
        <v>-0.5</v>
      </c>
      <c r="AF237" s="61">
        <f>INDEX($BA$26:BF$44,MATCH(AE237,$AZ$26:$AZ$44,-1),MATCH(D237,$BA$25:$BF$25))</f>
        <v>0</v>
      </c>
      <c r="AG237" s="61">
        <v>1</v>
      </c>
      <c r="AH237" s="61">
        <v>1</v>
      </c>
      <c r="AI237" s="61">
        <v>1</v>
      </c>
      <c r="AJ237" s="61">
        <v>0.8</v>
      </c>
      <c r="AK237" s="61">
        <v>0.8</v>
      </c>
      <c r="AL237" s="61">
        <v>0.8</v>
      </c>
      <c r="AM237" s="68">
        <f t="shared" si="24"/>
        <v>28.160000000000004</v>
      </c>
      <c r="AN237" s="69">
        <f t="shared" si="25"/>
        <v>0</v>
      </c>
      <c r="AO237" s="69">
        <f t="shared" si="26"/>
        <v>0</v>
      </c>
      <c r="AP237" s="69">
        <f t="shared" si="27"/>
        <v>0</v>
      </c>
      <c r="AQ237" s="85"/>
      <c r="AR237" s="99"/>
      <c r="AS237" s="99"/>
      <c r="AT237" s="99"/>
      <c r="AU237" s="99"/>
    </row>
    <row r="238" spans="1:47">
      <c r="A238" s="11" t="s">
        <v>157</v>
      </c>
      <c r="B238" s="11">
        <v>2704</v>
      </c>
      <c r="D238" s="49" t="s">
        <v>22</v>
      </c>
      <c r="E238" s="47">
        <v>6</v>
      </c>
      <c r="F238" s="47">
        <v>4</v>
      </c>
      <c r="G238" s="47">
        <v>6</v>
      </c>
      <c r="H238" s="47">
        <v>0</v>
      </c>
      <c r="I238" s="47">
        <v>0</v>
      </c>
      <c r="J238" s="47">
        <v>0</v>
      </c>
      <c r="K238" s="47" t="s">
        <v>41</v>
      </c>
      <c r="L238" s="48">
        <v>0</v>
      </c>
      <c r="M238" s="48"/>
      <c r="N238" s="47"/>
      <c r="O238" s="11" t="s">
        <v>10</v>
      </c>
      <c r="P238" s="11" t="s">
        <v>33</v>
      </c>
      <c r="Q238" s="11" t="s">
        <v>25</v>
      </c>
      <c r="W238" s="45">
        <v>0</v>
      </c>
      <c r="X238" s="45">
        <v>0</v>
      </c>
      <c r="Y238" s="45">
        <v>3</v>
      </c>
      <c r="Z238" s="45"/>
      <c r="AA238" s="184" t="s">
        <v>10</v>
      </c>
      <c r="AB238" s="11" t="s">
        <v>335</v>
      </c>
      <c r="AC238" s="60">
        <f t="shared" si="21"/>
        <v>-0.5</v>
      </c>
      <c r="AD238" s="60">
        <f t="shared" si="22"/>
        <v>0</v>
      </c>
      <c r="AE238" s="61">
        <f t="shared" si="23"/>
        <v>-0.5</v>
      </c>
      <c r="AF238" s="61">
        <f>INDEX($BA$26:BF$44,MATCH(AE238,$AZ$26:$AZ$44,-1),MATCH(D238,$BA$25:$BF$25))</f>
        <v>0</v>
      </c>
      <c r="AG238" s="61">
        <v>1</v>
      </c>
      <c r="AH238" s="61">
        <v>1</v>
      </c>
      <c r="AI238" s="61">
        <v>1</v>
      </c>
      <c r="AJ238" s="61">
        <v>0.8</v>
      </c>
      <c r="AK238" s="61">
        <v>0.8</v>
      </c>
      <c r="AL238" s="61">
        <v>0.8</v>
      </c>
      <c r="AM238" s="61">
        <f t="shared" si="24"/>
        <v>28.160000000000004</v>
      </c>
      <c r="AN238" s="62">
        <f t="shared" si="25"/>
        <v>0</v>
      </c>
      <c r="AO238" s="62">
        <f t="shared" si="26"/>
        <v>0</v>
      </c>
      <c r="AP238" s="62">
        <f t="shared" si="27"/>
        <v>0</v>
      </c>
      <c r="AQ238" s="62"/>
      <c r="AR238" s="99"/>
      <c r="AS238" s="99"/>
      <c r="AT238" s="99"/>
      <c r="AU238" s="99"/>
    </row>
    <row r="239" spans="1:47">
      <c r="A239" s="11" t="s">
        <v>69</v>
      </c>
      <c r="B239" s="11">
        <v>402</v>
      </c>
      <c r="D239" s="49" t="s">
        <v>22</v>
      </c>
      <c r="E239" s="47">
        <v>7</v>
      </c>
      <c r="F239" s="47">
        <v>7</v>
      </c>
      <c r="G239" s="47">
        <v>5</v>
      </c>
      <c r="H239" s="47">
        <v>0</v>
      </c>
      <c r="I239" s="47">
        <v>0</v>
      </c>
      <c r="J239" s="47">
        <v>0</v>
      </c>
      <c r="K239" s="47" t="s">
        <v>41</v>
      </c>
      <c r="L239" s="48">
        <v>0</v>
      </c>
      <c r="M239" s="48"/>
      <c r="N239" s="47"/>
      <c r="O239" s="11" t="s">
        <v>10</v>
      </c>
      <c r="P239" s="11" t="s">
        <v>33</v>
      </c>
      <c r="Q239" s="11" t="s">
        <v>25</v>
      </c>
      <c r="W239" s="45">
        <v>0</v>
      </c>
      <c r="X239" s="45">
        <v>0</v>
      </c>
      <c r="Y239" s="45">
        <v>3</v>
      </c>
      <c r="Z239" s="45"/>
      <c r="AA239" s="184" t="s">
        <v>10</v>
      </c>
      <c r="AB239" s="11" t="s">
        <v>332</v>
      </c>
      <c r="AC239" s="60">
        <f t="shared" si="21"/>
        <v>-0.5</v>
      </c>
      <c r="AD239" s="60">
        <f t="shared" si="22"/>
        <v>0</v>
      </c>
      <c r="AE239" s="61">
        <f t="shared" si="23"/>
        <v>-0.5</v>
      </c>
      <c r="AF239" s="61">
        <f>INDEX($BA$26:BF$44,MATCH(AE239,$AZ$26:$AZ$44,-1),MATCH(D239,$BA$25:$BF$25))</f>
        <v>0</v>
      </c>
      <c r="AG239" s="61">
        <v>1</v>
      </c>
      <c r="AH239" s="61">
        <v>1</v>
      </c>
      <c r="AI239" s="61">
        <v>1</v>
      </c>
      <c r="AJ239" s="61">
        <v>1</v>
      </c>
      <c r="AK239" s="61">
        <v>1</v>
      </c>
      <c r="AL239" s="61">
        <v>0.8</v>
      </c>
      <c r="AM239" s="61">
        <f t="shared" si="24"/>
        <v>44</v>
      </c>
      <c r="AN239" s="62">
        <f t="shared" si="25"/>
        <v>0</v>
      </c>
      <c r="AO239" s="62">
        <f t="shared" si="26"/>
        <v>0</v>
      </c>
      <c r="AP239" s="62">
        <f t="shared" si="27"/>
        <v>0</v>
      </c>
      <c r="AQ239" s="69"/>
      <c r="AR239" s="100"/>
      <c r="AS239" s="100"/>
      <c r="AT239" s="100"/>
      <c r="AU239" s="100"/>
    </row>
    <row r="240" spans="1:47">
      <c r="A240" s="11" t="s">
        <v>158</v>
      </c>
      <c r="B240" s="11">
        <v>2802</v>
      </c>
      <c r="D240" s="49" t="s">
        <v>22</v>
      </c>
      <c r="E240" s="47">
        <v>5</v>
      </c>
      <c r="F240" s="47">
        <v>3</v>
      </c>
      <c r="G240" s="47">
        <v>7</v>
      </c>
      <c r="H240" s="47">
        <v>0</v>
      </c>
      <c r="I240" s="47">
        <v>0</v>
      </c>
      <c r="J240" s="47">
        <v>0</v>
      </c>
      <c r="K240" s="47" t="s">
        <v>41</v>
      </c>
      <c r="L240" s="48">
        <v>0</v>
      </c>
      <c r="M240" s="48"/>
      <c r="N240" s="47"/>
      <c r="O240" s="11" t="s">
        <v>10</v>
      </c>
      <c r="P240" s="11" t="s">
        <v>33</v>
      </c>
      <c r="Q240" s="11" t="s">
        <v>25</v>
      </c>
      <c r="W240" s="45">
        <v>0</v>
      </c>
      <c r="X240" s="45">
        <v>0</v>
      </c>
      <c r="Y240" s="45">
        <v>2</v>
      </c>
      <c r="Z240" s="45"/>
      <c r="AA240" s="184" t="s">
        <v>10</v>
      </c>
      <c r="AB240" s="11" t="s">
        <v>335</v>
      </c>
      <c r="AC240" s="60">
        <f t="shared" si="21"/>
        <v>-0.5</v>
      </c>
      <c r="AD240" s="60">
        <f t="shared" si="22"/>
        <v>0</v>
      </c>
      <c r="AE240" s="61">
        <f t="shared" si="23"/>
        <v>-0.5</v>
      </c>
      <c r="AF240" s="61">
        <f>INDEX($BA$26:BF$44,MATCH(AE240,$AZ$26:$AZ$44,-1),MATCH(D240,$BA$25:$BF$25))</f>
        <v>0</v>
      </c>
      <c r="AG240" s="61">
        <v>1</v>
      </c>
      <c r="AH240" s="61">
        <v>1</v>
      </c>
      <c r="AI240" s="61">
        <v>1</v>
      </c>
      <c r="AJ240" s="61">
        <v>1</v>
      </c>
      <c r="AK240" s="61">
        <v>1</v>
      </c>
      <c r="AL240" s="61">
        <v>0.8</v>
      </c>
      <c r="AM240" s="61">
        <f t="shared" si="24"/>
        <v>44</v>
      </c>
      <c r="AN240" s="62">
        <f t="shared" si="25"/>
        <v>0</v>
      </c>
      <c r="AO240" s="62">
        <f t="shared" si="26"/>
        <v>0</v>
      </c>
      <c r="AP240" s="62">
        <f t="shared" si="27"/>
        <v>0</v>
      </c>
      <c r="AQ240" s="62"/>
      <c r="AR240" s="99"/>
      <c r="AS240" s="99"/>
      <c r="AT240" s="99"/>
      <c r="AU240" s="99"/>
    </row>
    <row r="241" spans="1:47">
      <c r="A241" s="11" t="s">
        <v>322</v>
      </c>
      <c r="B241" s="11">
        <v>3111</v>
      </c>
      <c r="D241" s="49" t="s">
        <v>22</v>
      </c>
      <c r="E241" s="47">
        <v>4</v>
      </c>
      <c r="F241" s="47">
        <v>0</v>
      </c>
      <c r="G241" s="47">
        <v>0</v>
      </c>
      <c r="H241" s="47">
        <v>0</v>
      </c>
      <c r="I241" s="47">
        <v>0</v>
      </c>
      <c r="J241" s="47">
        <v>0</v>
      </c>
      <c r="K241" s="47" t="s">
        <v>41</v>
      </c>
      <c r="L241" s="48">
        <v>0</v>
      </c>
      <c r="M241" s="48"/>
      <c r="N241" s="47"/>
      <c r="O241" s="11" t="s">
        <v>10</v>
      </c>
      <c r="P241" s="11" t="s">
        <v>33</v>
      </c>
      <c r="Q241" s="11" t="s">
        <v>25</v>
      </c>
      <c r="R241" s="11" t="s">
        <v>34</v>
      </c>
      <c r="W241" s="45">
        <v>0</v>
      </c>
      <c r="X241" s="45">
        <v>0</v>
      </c>
      <c r="Y241" s="45">
        <v>3</v>
      </c>
      <c r="Z241" s="45"/>
      <c r="AA241" s="184" t="s">
        <v>10</v>
      </c>
      <c r="AB241" s="11" t="s">
        <v>343</v>
      </c>
      <c r="AC241" s="60">
        <f t="shared" si="21"/>
        <v>-0.5</v>
      </c>
      <c r="AD241" s="60">
        <f t="shared" si="22"/>
        <v>0</v>
      </c>
      <c r="AE241" s="61">
        <f t="shared" si="23"/>
        <v>-0.5</v>
      </c>
      <c r="AF241" s="61">
        <f>INDEX($BA$26:BF$44,MATCH(AE241,$AZ$26:$AZ$44,-1),MATCH(D241,$BA$25:$BF$25))</f>
        <v>0</v>
      </c>
      <c r="AG241" s="61">
        <v>1</v>
      </c>
      <c r="AH241" s="61">
        <v>1</v>
      </c>
      <c r="AI241" s="61">
        <v>1</v>
      </c>
      <c r="AJ241" s="61">
        <v>1</v>
      </c>
      <c r="AK241" s="61">
        <v>0.8</v>
      </c>
      <c r="AL241" s="61">
        <v>0.8</v>
      </c>
      <c r="AM241" s="61">
        <f t="shared" si="24"/>
        <v>35.200000000000003</v>
      </c>
      <c r="AN241" s="62">
        <f t="shared" si="25"/>
        <v>0</v>
      </c>
      <c r="AO241" s="62">
        <f t="shared" si="26"/>
        <v>0</v>
      </c>
      <c r="AP241" s="62">
        <f t="shared" si="27"/>
        <v>0</v>
      </c>
      <c r="AQ241" s="62"/>
      <c r="AR241" s="99"/>
      <c r="AS241" s="99"/>
      <c r="AT241" s="99"/>
      <c r="AU241" s="99"/>
    </row>
    <row r="242" spans="1:47">
      <c r="A242" s="11" t="s">
        <v>323</v>
      </c>
      <c r="B242" s="11">
        <v>3119</v>
      </c>
      <c r="D242" s="49" t="s">
        <v>22</v>
      </c>
      <c r="E242" s="47">
        <v>2</v>
      </c>
      <c r="F242" s="47">
        <v>1</v>
      </c>
      <c r="G242" s="47">
        <v>0</v>
      </c>
      <c r="H242" s="47">
        <v>0</v>
      </c>
      <c r="I242" s="47">
        <v>0</v>
      </c>
      <c r="J242" s="47">
        <v>0</v>
      </c>
      <c r="K242" s="47" t="s">
        <v>41</v>
      </c>
      <c r="L242" s="48">
        <v>0</v>
      </c>
      <c r="M242" s="48"/>
      <c r="N242" s="47"/>
      <c r="O242" s="11" t="s">
        <v>10</v>
      </c>
      <c r="P242" s="11" t="s">
        <v>33</v>
      </c>
      <c r="Q242" s="11" t="s">
        <v>25</v>
      </c>
      <c r="W242" s="45">
        <v>0</v>
      </c>
      <c r="X242" s="45">
        <v>1</v>
      </c>
      <c r="Y242" s="45">
        <v>4</v>
      </c>
      <c r="Z242" s="45"/>
      <c r="AA242" s="184" t="s">
        <v>10</v>
      </c>
      <c r="AB242" s="11" t="s">
        <v>343</v>
      </c>
      <c r="AC242" s="60">
        <f t="shared" si="21"/>
        <v>-0.5</v>
      </c>
      <c r="AD242" s="60">
        <f t="shared" si="22"/>
        <v>0</v>
      </c>
      <c r="AE242" s="61">
        <f t="shared" si="23"/>
        <v>-0.5</v>
      </c>
      <c r="AF242" s="61">
        <f>INDEX($BA$26:BF$44,MATCH(AE242,$AZ$26:$AZ$44,-1),MATCH(D242,$BA$25:$BF$25))</f>
        <v>0</v>
      </c>
      <c r="AG242" s="61">
        <v>1</v>
      </c>
      <c r="AH242" s="61">
        <v>1</v>
      </c>
      <c r="AI242" s="61">
        <v>1</v>
      </c>
      <c r="AJ242" s="61">
        <v>1</v>
      </c>
      <c r="AK242" s="61">
        <v>1</v>
      </c>
      <c r="AL242" s="61">
        <v>0.8</v>
      </c>
      <c r="AM242" s="61">
        <f t="shared" si="24"/>
        <v>44</v>
      </c>
      <c r="AN242" s="62">
        <f t="shared" si="25"/>
        <v>0</v>
      </c>
      <c r="AO242" s="62">
        <f t="shared" si="26"/>
        <v>0</v>
      </c>
      <c r="AP242" s="62">
        <f t="shared" si="27"/>
        <v>0</v>
      </c>
      <c r="AQ242" s="62"/>
      <c r="AR242" s="99"/>
      <c r="AS242" s="99"/>
      <c r="AT242" s="99"/>
      <c r="AU242" s="99"/>
    </row>
    <row r="243" spans="1:47">
      <c r="A243" s="78" t="s">
        <v>195</v>
      </c>
      <c r="B243" s="78">
        <v>534</v>
      </c>
      <c r="C243" s="78"/>
      <c r="D243" s="79" t="s">
        <v>22</v>
      </c>
      <c r="E243" s="80">
        <v>3</v>
      </c>
      <c r="F243" s="80">
        <v>5</v>
      </c>
      <c r="G243" s="80">
        <v>3</v>
      </c>
      <c r="H243" s="80">
        <v>0</v>
      </c>
      <c r="I243" s="80">
        <v>0</v>
      </c>
      <c r="J243" s="80">
        <v>0</v>
      </c>
      <c r="K243" s="80" t="s">
        <v>41</v>
      </c>
      <c r="L243" s="81">
        <v>0</v>
      </c>
      <c r="M243" s="81"/>
      <c r="N243" s="80"/>
      <c r="O243" s="78" t="s">
        <v>10</v>
      </c>
      <c r="P243" s="78" t="s">
        <v>33</v>
      </c>
      <c r="Q243" s="78" t="s">
        <v>25</v>
      </c>
      <c r="R243" s="78" t="s">
        <v>6</v>
      </c>
      <c r="S243" s="78"/>
      <c r="T243" s="78"/>
      <c r="U243" s="78"/>
      <c r="V243" s="78"/>
      <c r="W243" s="56">
        <v>0</v>
      </c>
      <c r="X243" s="56">
        <v>0</v>
      </c>
      <c r="Y243" s="56">
        <v>2</v>
      </c>
      <c r="Z243" s="56"/>
      <c r="AA243" s="186" t="s">
        <v>10</v>
      </c>
      <c r="AB243" s="78" t="s">
        <v>348</v>
      </c>
      <c r="AC243" s="60">
        <f t="shared" si="21"/>
        <v>-0.5</v>
      </c>
      <c r="AD243" s="60">
        <f t="shared" si="22"/>
        <v>0</v>
      </c>
      <c r="AE243" s="61">
        <f t="shared" si="23"/>
        <v>-0.5</v>
      </c>
      <c r="AF243" s="61">
        <f>INDEX($BA$26:BF$44,MATCH(AE243,$AZ$26:$AZ$44,-1),MATCH(D243,$BA$25:$BF$25))</f>
        <v>0</v>
      </c>
      <c r="AG243" s="61">
        <v>1</v>
      </c>
      <c r="AH243" s="61">
        <v>1</v>
      </c>
      <c r="AI243" s="61">
        <v>1</v>
      </c>
      <c r="AJ243" s="61">
        <v>1</v>
      </c>
      <c r="AK243" s="61">
        <v>1</v>
      </c>
      <c r="AL243" s="61">
        <v>0.8</v>
      </c>
      <c r="AM243" s="84">
        <f t="shared" si="24"/>
        <v>44</v>
      </c>
      <c r="AN243" s="85">
        <f t="shared" si="25"/>
        <v>0</v>
      </c>
      <c r="AO243" s="85">
        <f t="shared" si="26"/>
        <v>0</v>
      </c>
      <c r="AP243" s="85">
        <f t="shared" si="27"/>
        <v>0</v>
      </c>
      <c r="AQ243" s="85"/>
      <c r="AR243" s="99"/>
      <c r="AS243" s="99"/>
      <c r="AT243" s="99"/>
      <c r="AU243" s="99"/>
    </row>
    <row r="244" spans="1:47">
      <c r="A244" s="11" t="s">
        <v>337</v>
      </c>
      <c r="B244" s="11">
        <v>3036</v>
      </c>
      <c r="D244" s="49" t="s">
        <v>22</v>
      </c>
      <c r="E244" s="47">
        <v>7</v>
      </c>
      <c r="F244" s="47">
        <v>7</v>
      </c>
      <c r="G244" s="47">
        <v>9</v>
      </c>
      <c r="H244" s="47">
        <v>0</v>
      </c>
      <c r="I244" s="47">
        <v>0</v>
      </c>
      <c r="J244" s="47">
        <v>0</v>
      </c>
      <c r="K244" s="47" t="s">
        <v>41</v>
      </c>
      <c r="L244" s="48">
        <v>0</v>
      </c>
      <c r="M244" s="48"/>
      <c r="N244" s="47"/>
      <c r="O244" s="11" t="s">
        <v>10</v>
      </c>
      <c r="P244" s="11" t="s">
        <v>33</v>
      </c>
      <c r="Q244" s="11" t="s">
        <v>25</v>
      </c>
      <c r="W244" s="45">
        <v>0</v>
      </c>
      <c r="X244" s="45">
        <v>2</v>
      </c>
      <c r="Y244" s="45">
        <v>3</v>
      </c>
      <c r="Z244" s="45"/>
      <c r="AA244" s="184" t="s">
        <v>10</v>
      </c>
      <c r="AB244" s="11" t="s">
        <v>351</v>
      </c>
      <c r="AC244" s="60">
        <f t="shared" si="21"/>
        <v>-0.5</v>
      </c>
      <c r="AD244" s="60">
        <f t="shared" si="22"/>
        <v>0</v>
      </c>
      <c r="AE244" s="61">
        <f t="shared" si="23"/>
        <v>-0.5</v>
      </c>
      <c r="AF244" s="61">
        <f>INDEX($BA$26:BF$44,MATCH(AE244,$AZ$26:$AZ$44,-1),MATCH(D244,$BA$25:$BF$25))</f>
        <v>0</v>
      </c>
      <c r="AG244" s="61">
        <v>1</v>
      </c>
      <c r="AH244" s="61">
        <v>1</v>
      </c>
      <c r="AI244" s="61">
        <v>1</v>
      </c>
      <c r="AJ244" s="61">
        <v>1</v>
      </c>
      <c r="AK244" s="61">
        <v>1</v>
      </c>
      <c r="AL244" s="61">
        <v>0.8</v>
      </c>
      <c r="AM244" s="61">
        <f t="shared" si="24"/>
        <v>44</v>
      </c>
      <c r="AN244" s="62">
        <f t="shared" si="25"/>
        <v>0</v>
      </c>
      <c r="AO244" s="62">
        <f t="shared" si="26"/>
        <v>0</v>
      </c>
      <c r="AP244" s="62">
        <f t="shared" si="27"/>
        <v>0</v>
      </c>
      <c r="AQ244" s="62"/>
      <c r="AR244" s="99"/>
      <c r="AS244" s="99"/>
      <c r="AT244" s="99"/>
      <c r="AU244" s="99"/>
    </row>
    <row r="245" spans="1:47">
      <c r="A245" s="11" t="s">
        <v>257</v>
      </c>
      <c r="B245" s="11">
        <v>1840</v>
      </c>
      <c r="D245" s="49" t="s">
        <v>22</v>
      </c>
      <c r="E245" s="47">
        <v>5</v>
      </c>
      <c r="F245" s="47">
        <v>2</v>
      </c>
      <c r="G245" s="47">
        <v>5</v>
      </c>
      <c r="H245" s="47">
        <v>0</v>
      </c>
      <c r="I245" s="47">
        <v>0</v>
      </c>
      <c r="J245" s="47">
        <v>0</v>
      </c>
      <c r="K245" s="47" t="s">
        <v>41</v>
      </c>
      <c r="L245" s="48">
        <v>0</v>
      </c>
      <c r="M245" s="48"/>
      <c r="N245" s="47"/>
      <c r="O245" s="11" t="s">
        <v>10</v>
      </c>
      <c r="P245" s="11" t="s">
        <v>33</v>
      </c>
      <c r="Q245" s="11" t="s">
        <v>25</v>
      </c>
      <c r="W245" s="45">
        <v>0</v>
      </c>
      <c r="X245" s="45">
        <v>0</v>
      </c>
      <c r="Y245" s="45">
        <v>3</v>
      </c>
      <c r="Z245" s="45"/>
      <c r="AA245" s="184" t="s">
        <v>10</v>
      </c>
      <c r="AB245" s="11" t="s">
        <v>350</v>
      </c>
      <c r="AC245" s="60">
        <f t="shared" si="21"/>
        <v>-0.5</v>
      </c>
      <c r="AD245" s="60">
        <f t="shared" si="22"/>
        <v>0</v>
      </c>
      <c r="AE245" s="61">
        <f t="shared" si="23"/>
        <v>-0.5</v>
      </c>
      <c r="AF245" s="61">
        <f>INDEX($BA$26:BF$44,MATCH(AE245,$AZ$26:$AZ$44,-1),MATCH(D245,$BA$25:$BF$25))</f>
        <v>0</v>
      </c>
      <c r="AG245" s="61">
        <v>1</v>
      </c>
      <c r="AH245" s="61">
        <v>1</v>
      </c>
      <c r="AI245" s="61">
        <v>1</v>
      </c>
      <c r="AJ245" s="61">
        <v>1</v>
      </c>
      <c r="AK245" s="61">
        <v>1</v>
      </c>
      <c r="AL245" s="61">
        <v>0.8</v>
      </c>
      <c r="AM245" s="61">
        <f t="shared" si="24"/>
        <v>44</v>
      </c>
      <c r="AN245" s="62">
        <f t="shared" si="25"/>
        <v>0</v>
      </c>
      <c r="AO245" s="62">
        <f t="shared" si="26"/>
        <v>0</v>
      </c>
      <c r="AP245" s="62">
        <f t="shared" si="27"/>
        <v>0</v>
      </c>
      <c r="AQ245" s="62"/>
      <c r="AR245" s="99"/>
      <c r="AS245" s="99"/>
      <c r="AT245" s="99"/>
      <c r="AU245" s="99"/>
    </row>
    <row r="246" spans="1:47">
      <c r="A246" s="11" t="s">
        <v>181</v>
      </c>
      <c r="B246" s="11">
        <v>118</v>
      </c>
      <c r="D246" s="49" t="s">
        <v>22</v>
      </c>
      <c r="E246" s="47">
        <v>2</v>
      </c>
      <c r="F246" s="47">
        <v>3</v>
      </c>
      <c r="G246" s="47">
        <v>0</v>
      </c>
      <c r="H246" s="47">
        <v>0</v>
      </c>
      <c r="I246" s="47">
        <v>0</v>
      </c>
      <c r="J246" s="47">
        <v>0</v>
      </c>
      <c r="K246" s="47" t="s">
        <v>41</v>
      </c>
      <c r="L246" s="48">
        <v>0</v>
      </c>
      <c r="M246" s="48"/>
      <c r="N246" s="47"/>
      <c r="O246" s="11" t="s">
        <v>10</v>
      </c>
      <c r="P246" s="11" t="s">
        <v>35</v>
      </c>
      <c r="Q246" s="11" t="s">
        <v>33</v>
      </c>
      <c r="R246" s="11" t="s">
        <v>25</v>
      </c>
      <c r="S246" s="11" t="s">
        <v>6</v>
      </c>
      <c r="W246" s="45">
        <v>0</v>
      </c>
      <c r="X246" s="45">
        <v>0</v>
      </c>
      <c r="Y246" s="45">
        <v>2</v>
      </c>
      <c r="Z246" s="45"/>
      <c r="AA246" s="184" t="s">
        <v>10</v>
      </c>
      <c r="AB246" s="11" t="s">
        <v>340</v>
      </c>
      <c r="AC246" s="60">
        <f t="shared" si="21"/>
        <v>-0.5</v>
      </c>
      <c r="AD246" s="60">
        <f t="shared" si="22"/>
        <v>0</v>
      </c>
      <c r="AE246" s="61">
        <f t="shared" si="23"/>
        <v>-0.5</v>
      </c>
      <c r="AF246" s="61">
        <f>INDEX($BA$26:BF$44,MATCH(AE246,$AZ$26:$AZ$44,-1),MATCH(D246,$BA$25:$BF$25))</f>
        <v>0</v>
      </c>
      <c r="AG246" s="61">
        <v>1</v>
      </c>
      <c r="AH246" s="61">
        <v>1</v>
      </c>
      <c r="AI246" s="61">
        <v>1</v>
      </c>
      <c r="AJ246" s="61">
        <v>1</v>
      </c>
      <c r="AK246" s="61">
        <v>0.8</v>
      </c>
      <c r="AL246" s="61">
        <v>0.8</v>
      </c>
      <c r="AM246" s="61">
        <f t="shared" si="24"/>
        <v>35.200000000000003</v>
      </c>
      <c r="AN246" s="62">
        <f t="shared" si="25"/>
        <v>0</v>
      </c>
      <c r="AO246" s="62">
        <f t="shared" si="26"/>
        <v>0</v>
      </c>
      <c r="AP246" s="62">
        <f t="shared" si="27"/>
        <v>0</v>
      </c>
      <c r="AR246" s="99"/>
      <c r="AS246" s="99"/>
      <c r="AT246" s="99"/>
      <c r="AU246" s="99"/>
    </row>
    <row r="247" spans="1:47">
      <c r="A247" s="11" t="s">
        <v>311</v>
      </c>
      <c r="B247" s="11">
        <v>2925</v>
      </c>
      <c r="D247" s="49" t="s">
        <v>22</v>
      </c>
      <c r="E247" s="47">
        <v>8</v>
      </c>
      <c r="F247" s="47" t="s">
        <v>14</v>
      </c>
      <c r="G247" s="47">
        <v>3</v>
      </c>
      <c r="H247" s="47">
        <v>0</v>
      </c>
      <c r="I247" s="47">
        <v>0</v>
      </c>
      <c r="J247" s="47">
        <v>0</v>
      </c>
      <c r="K247" s="47" t="s">
        <v>41</v>
      </c>
      <c r="L247" s="48">
        <v>0</v>
      </c>
      <c r="M247" s="48"/>
      <c r="N247" s="47"/>
      <c r="O247" s="11" t="s">
        <v>10</v>
      </c>
      <c r="P247" s="11" t="s">
        <v>21</v>
      </c>
      <c r="Q247" s="11" t="s">
        <v>33</v>
      </c>
      <c r="R247" s="11" t="s">
        <v>25</v>
      </c>
      <c r="W247" s="45">
        <v>0</v>
      </c>
      <c r="X247" s="45">
        <v>0</v>
      </c>
      <c r="Y247" s="45">
        <v>3</v>
      </c>
      <c r="Z247" s="45"/>
      <c r="AA247" s="184" t="s">
        <v>10</v>
      </c>
      <c r="AB247" s="11" t="s">
        <v>347</v>
      </c>
      <c r="AC247" s="60">
        <f t="shared" si="21"/>
        <v>-0.5</v>
      </c>
      <c r="AD247" s="60">
        <f t="shared" si="22"/>
        <v>0</v>
      </c>
      <c r="AE247" s="61">
        <f t="shared" si="23"/>
        <v>-0.5</v>
      </c>
      <c r="AF247" s="61">
        <f>INDEX($BA$26:BF$44,MATCH(AE247,$AZ$26:$AZ$44,-1),MATCH(D247,$BA$25:$BF$25))</f>
        <v>0</v>
      </c>
      <c r="AG247" s="61">
        <v>1</v>
      </c>
      <c r="AH247" s="61">
        <v>1</v>
      </c>
      <c r="AI247" s="61">
        <v>1</v>
      </c>
      <c r="AJ247" s="61">
        <v>1</v>
      </c>
      <c r="AK247" s="61">
        <v>0.8</v>
      </c>
      <c r="AL247" s="61">
        <v>0.8</v>
      </c>
      <c r="AM247" s="61">
        <f t="shared" si="24"/>
        <v>35.200000000000003</v>
      </c>
      <c r="AN247" s="62">
        <f t="shared" si="25"/>
        <v>0</v>
      </c>
      <c r="AO247" s="62">
        <f t="shared" si="26"/>
        <v>0</v>
      </c>
      <c r="AP247" s="62">
        <f t="shared" si="27"/>
        <v>0</v>
      </c>
      <c r="AQ247" s="62"/>
    </row>
    <row r="248" spans="1:47">
      <c r="A248" s="11" t="s">
        <v>338</v>
      </c>
      <c r="B248" s="11">
        <v>3038</v>
      </c>
      <c r="D248" s="49" t="s">
        <v>22</v>
      </c>
      <c r="E248" s="47">
        <v>3</v>
      </c>
      <c r="F248" s="47">
        <v>3</v>
      </c>
      <c r="G248" s="47">
        <v>1</v>
      </c>
      <c r="H248" s="47">
        <v>0</v>
      </c>
      <c r="I248" s="47">
        <v>0</v>
      </c>
      <c r="J248" s="47">
        <v>0</v>
      </c>
      <c r="K248" s="47" t="s">
        <v>41</v>
      </c>
      <c r="L248" s="48">
        <v>0</v>
      </c>
      <c r="M248" s="48"/>
      <c r="N248" s="47"/>
      <c r="O248" s="11" t="s">
        <v>10</v>
      </c>
      <c r="P248" s="11" t="s">
        <v>33</v>
      </c>
      <c r="Q248" s="11" t="s">
        <v>25</v>
      </c>
      <c r="R248" s="11" t="s">
        <v>6</v>
      </c>
      <c r="W248" s="45">
        <v>0</v>
      </c>
      <c r="X248" s="45">
        <v>2</v>
      </c>
      <c r="Y248" s="45">
        <v>3</v>
      </c>
      <c r="Z248" s="45"/>
      <c r="AA248" s="184" t="s">
        <v>10</v>
      </c>
      <c r="AB248" s="11" t="s">
        <v>351</v>
      </c>
      <c r="AC248" s="60">
        <f t="shared" si="21"/>
        <v>-0.5</v>
      </c>
      <c r="AD248" s="60">
        <f t="shared" si="22"/>
        <v>0</v>
      </c>
      <c r="AE248" s="61">
        <f t="shared" si="23"/>
        <v>-0.5</v>
      </c>
      <c r="AF248" s="61">
        <f>INDEX($BA$26:BF$44,MATCH(AE248,$AZ$26:$AZ$44,-1),MATCH(D248,$BA$25:$BF$25))</f>
        <v>0</v>
      </c>
      <c r="AG248" s="61">
        <v>1</v>
      </c>
      <c r="AH248" s="61">
        <v>1</v>
      </c>
      <c r="AI248" s="61">
        <v>1</v>
      </c>
      <c r="AJ248" s="61">
        <v>1</v>
      </c>
      <c r="AK248" s="61">
        <v>1</v>
      </c>
      <c r="AL248" s="61">
        <v>0.8</v>
      </c>
      <c r="AM248" s="61">
        <f t="shared" si="24"/>
        <v>44</v>
      </c>
      <c r="AN248" s="62">
        <f t="shared" si="25"/>
        <v>0</v>
      </c>
      <c r="AO248" s="62">
        <f t="shared" si="26"/>
        <v>0</v>
      </c>
      <c r="AP248" s="62">
        <f t="shared" si="27"/>
        <v>0</v>
      </c>
      <c r="AQ248" s="62"/>
    </row>
    <row r="249" spans="1:47">
      <c r="A249" s="11" t="s">
        <v>316</v>
      </c>
      <c r="B249" s="11">
        <v>3022</v>
      </c>
      <c r="D249" s="49" t="s">
        <v>22</v>
      </c>
      <c r="E249" s="47">
        <v>1</v>
      </c>
      <c r="F249" s="47">
        <v>0</v>
      </c>
      <c r="G249" s="47">
        <v>0</v>
      </c>
      <c r="H249" s="47">
        <v>0</v>
      </c>
      <c r="I249" s="47">
        <v>0</v>
      </c>
      <c r="J249" s="47">
        <v>0</v>
      </c>
      <c r="K249" s="47" t="s">
        <v>41</v>
      </c>
      <c r="L249" s="48">
        <v>0</v>
      </c>
      <c r="M249" s="48"/>
      <c r="N249" s="47"/>
      <c r="O249" s="11" t="s">
        <v>10</v>
      </c>
      <c r="P249" s="11" t="s">
        <v>33</v>
      </c>
      <c r="Q249" s="11" t="s">
        <v>25</v>
      </c>
      <c r="R249" s="11" t="s">
        <v>34</v>
      </c>
      <c r="W249" s="45">
        <v>0</v>
      </c>
      <c r="X249" s="45">
        <v>0</v>
      </c>
      <c r="Y249" s="45">
        <v>4</v>
      </c>
      <c r="Z249" s="45"/>
      <c r="AA249" s="184" t="s">
        <v>10</v>
      </c>
      <c r="AB249" s="11" t="s">
        <v>347</v>
      </c>
      <c r="AC249" s="60">
        <f t="shared" si="21"/>
        <v>-0.5</v>
      </c>
      <c r="AD249" s="60">
        <f t="shared" si="22"/>
        <v>0</v>
      </c>
      <c r="AE249" s="61">
        <f t="shared" si="23"/>
        <v>-0.5</v>
      </c>
      <c r="AF249" s="61">
        <f>INDEX($BA$26:BF$44,MATCH(AE249,$AZ$26:$AZ$44,-1),MATCH(D249,$BA$25:$BF$25))</f>
        <v>0</v>
      </c>
      <c r="AG249" s="61">
        <v>1</v>
      </c>
      <c r="AH249" s="61">
        <v>1</v>
      </c>
      <c r="AI249" s="61">
        <v>1</v>
      </c>
      <c r="AJ249" s="61">
        <v>1</v>
      </c>
      <c r="AK249" s="61">
        <v>0.8</v>
      </c>
      <c r="AL249" s="61">
        <v>0.8</v>
      </c>
      <c r="AM249" s="61">
        <f t="shared" si="24"/>
        <v>35.200000000000003</v>
      </c>
      <c r="AN249" s="62">
        <f t="shared" si="25"/>
        <v>0</v>
      </c>
      <c r="AO249" s="62">
        <f t="shared" si="26"/>
        <v>0</v>
      </c>
      <c r="AP249" s="62">
        <f t="shared" si="27"/>
        <v>0</v>
      </c>
      <c r="AQ249" s="62"/>
      <c r="AR249" s="99"/>
      <c r="AS249" s="99"/>
      <c r="AT249" s="99"/>
      <c r="AU249" s="99"/>
    </row>
    <row r="250" spans="1:47">
      <c r="A250" s="11" t="s">
        <v>321</v>
      </c>
      <c r="B250" s="11">
        <v>3037</v>
      </c>
      <c r="D250" s="49" t="s">
        <v>22</v>
      </c>
      <c r="E250" s="47" t="s">
        <v>15</v>
      </c>
      <c r="F250" s="47" t="s">
        <v>17</v>
      </c>
      <c r="G250" s="47">
        <v>8</v>
      </c>
      <c r="H250" s="47">
        <v>0</v>
      </c>
      <c r="I250" s="47">
        <v>0</v>
      </c>
      <c r="J250" s="47">
        <v>0</v>
      </c>
      <c r="K250" s="47" t="s">
        <v>41</v>
      </c>
      <c r="L250" s="48">
        <v>0</v>
      </c>
      <c r="M250" s="48"/>
      <c r="N250" s="47"/>
      <c r="O250" s="11" t="s">
        <v>10</v>
      </c>
      <c r="P250" s="11" t="s">
        <v>21</v>
      </c>
      <c r="Q250" s="11" t="s">
        <v>33</v>
      </c>
      <c r="R250" s="11" t="s">
        <v>25</v>
      </c>
      <c r="W250" s="45">
        <v>0</v>
      </c>
      <c r="X250" s="45">
        <v>1</v>
      </c>
      <c r="Y250" s="45">
        <v>0</v>
      </c>
      <c r="Z250" s="45"/>
      <c r="AA250" s="184" t="s">
        <v>10</v>
      </c>
      <c r="AB250" s="11" t="s">
        <v>351</v>
      </c>
      <c r="AC250" s="60">
        <f t="shared" si="21"/>
        <v>-0.5</v>
      </c>
      <c r="AD250" s="60">
        <f t="shared" si="22"/>
        <v>0</v>
      </c>
      <c r="AE250" s="61">
        <f t="shared" si="23"/>
        <v>-0.5</v>
      </c>
      <c r="AF250" s="61">
        <f>INDEX($BA$26:BF$44,MATCH(AE250,$AZ$26:$AZ$44,-1),MATCH(D250,$BA$25:$BF$25))</f>
        <v>0</v>
      </c>
      <c r="AG250" s="61">
        <v>1</v>
      </c>
      <c r="AH250" s="61">
        <v>1</v>
      </c>
      <c r="AI250" s="61">
        <v>1</v>
      </c>
      <c r="AJ250" s="61">
        <v>1</v>
      </c>
      <c r="AK250" s="61">
        <v>1</v>
      </c>
      <c r="AL250" s="61">
        <v>0.8</v>
      </c>
      <c r="AM250" s="61">
        <f t="shared" si="24"/>
        <v>44</v>
      </c>
      <c r="AN250" s="62">
        <f t="shared" si="25"/>
        <v>0</v>
      </c>
      <c r="AO250" s="62">
        <f t="shared" si="26"/>
        <v>0</v>
      </c>
      <c r="AP250" s="62">
        <f t="shared" si="27"/>
        <v>0</v>
      </c>
      <c r="AQ250" s="62"/>
      <c r="AR250" s="99"/>
      <c r="AS250" s="99"/>
      <c r="AT250" s="99"/>
      <c r="AU250" s="99"/>
    </row>
    <row r="251" spans="1:47">
      <c r="A251" s="11" t="s">
        <v>153</v>
      </c>
      <c r="B251" s="11">
        <v>2610</v>
      </c>
      <c r="D251" s="49" t="s">
        <v>22</v>
      </c>
      <c r="E251" s="47">
        <v>7</v>
      </c>
      <c r="F251" s="47">
        <v>4</v>
      </c>
      <c r="G251" s="47">
        <v>4</v>
      </c>
      <c r="H251" s="47">
        <v>0</v>
      </c>
      <c r="I251" s="47">
        <v>0</v>
      </c>
      <c r="J251" s="47">
        <v>0</v>
      </c>
      <c r="K251" s="47" t="s">
        <v>41</v>
      </c>
      <c r="L251" s="48">
        <v>0</v>
      </c>
      <c r="M251" s="48"/>
      <c r="N251" s="47"/>
      <c r="O251" s="11" t="s">
        <v>10</v>
      </c>
      <c r="P251" s="11" t="s">
        <v>33</v>
      </c>
      <c r="Q251" s="11" t="s">
        <v>25</v>
      </c>
      <c r="W251" s="45">
        <v>0</v>
      </c>
      <c r="X251" s="45">
        <v>0</v>
      </c>
      <c r="Y251" s="45">
        <v>4</v>
      </c>
      <c r="Z251" s="45"/>
      <c r="AA251" s="184" t="s">
        <v>10</v>
      </c>
      <c r="AB251" s="11" t="s">
        <v>335</v>
      </c>
      <c r="AC251" s="60">
        <f t="shared" si="21"/>
        <v>-0.5</v>
      </c>
      <c r="AD251" s="60">
        <f t="shared" si="22"/>
        <v>0</v>
      </c>
      <c r="AE251" s="61">
        <f t="shared" si="23"/>
        <v>-0.5</v>
      </c>
      <c r="AF251" s="61">
        <f>INDEX($BA$26:BF$44,MATCH(AE251,$AZ$26:$AZ$44,-1),MATCH(D251,$BA$25:$BF$25))</f>
        <v>0</v>
      </c>
      <c r="AG251" s="61">
        <v>1</v>
      </c>
      <c r="AH251" s="61">
        <v>1</v>
      </c>
      <c r="AI251" s="61">
        <v>1</v>
      </c>
      <c r="AJ251" s="61">
        <v>1</v>
      </c>
      <c r="AK251" s="61">
        <v>1</v>
      </c>
      <c r="AL251" s="61">
        <v>0.8</v>
      </c>
      <c r="AM251" s="61">
        <f t="shared" si="24"/>
        <v>44</v>
      </c>
      <c r="AN251" s="62">
        <f t="shared" si="25"/>
        <v>0</v>
      </c>
      <c r="AO251" s="62">
        <f t="shared" si="26"/>
        <v>0</v>
      </c>
      <c r="AP251" s="62">
        <f t="shared" si="27"/>
        <v>0</v>
      </c>
      <c r="AQ251" s="62"/>
      <c r="AR251" s="104"/>
      <c r="AS251" s="104"/>
      <c r="AT251" s="104"/>
      <c r="AU251" s="104"/>
    </row>
    <row r="252" spans="1:47">
      <c r="A252" s="11" t="s">
        <v>294</v>
      </c>
      <c r="B252" s="11">
        <v>2639</v>
      </c>
      <c r="D252" s="49" t="s">
        <v>22</v>
      </c>
      <c r="E252" s="47" t="s">
        <v>23</v>
      </c>
      <c r="F252" s="47">
        <v>0</v>
      </c>
      <c r="G252" s="47">
        <v>1</v>
      </c>
      <c r="H252" s="47">
        <v>0</v>
      </c>
      <c r="I252" s="47">
        <v>0</v>
      </c>
      <c r="J252" s="47">
        <v>0</v>
      </c>
      <c r="K252" s="47" t="s">
        <v>41</v>
      </c>
      <c r="L252" s="48">
        <v>0</v>
      </c>
      <c r="M252" s="48"/>
      <c r="N252" s="47"/>
      <c r="O252" s="11" t="s">
        <v>10</v>
      </c>
      <c r="P252" s="11" t="s">
        <v>32</v>
      </c>
      <c r="Q252" s="11" t="s">
        <v>33</v>
      </c>
      <c r="R252" s="11" t="s">
        <v>25</v>
      </c>
      <c r="S252" s="11" t="s">
        <v>34</v>
      </c>
      <c r="W252" s="45">
        <v>0</v>
      </c>
      <c r="X252" s="45">
        <v>2</v>
      </c>
      <c r="Y252" s="45">
        <v>4</v>
      </c>
      <c r="Z252" s="45"/>
      <c r="AA252" s="184" t="s">
        <v>10</v>
      </c>
      <c r="AB252" s="11" t="s">
        <v>351</v>
      </c>
      <c r="AC252" s="60">
        <f t="shared" si="21"/>
        <v>-0.5</v>
      </c>
      <c r="AD252" s="60">
        <f t="shared" si="22"/>
        <v>0</v>
      </c>
      <c r="AE252" s="61">
        <f t="shared" si="23"/>
        <v>-0.5</v>
      </c>
      <c r="AF252" s="61">
        <f>INDEX($BA$26:BF$44,MATCH(AE252,$AZ$26:$AZ$44,-1),MATCH(D252,$BA$25:$BF$25))</f>
        <v>0</v>
      </c>
      <c r="AG252" s="61">
        <v>1</v>
      </c>
      <c r="AH252" s="61">
        <v>1</v>
      </c>
      <c r="AI252" s="61">
        <v>1</v>
      </c>
      <c r="AJ252" s="61">
        <v>1</v>
      </c>
      <c r="AK252" s="61">
        <v>0.8</v>
      </c>
      <c r="AL252" s="61">
        <v>0.8</v>
      </c>
      <c r="AM252" s="61">
        <f t="shared" si="24"/>
        <v>35.200000000000003</v>
      </c>
      <c r="AN252" s="62">
        <f t="shared" si="25"/>
        <v>0</v>
      </c>
      <c r="AO252" s="62">
        <f t="shared" si="26"/>
        <v>0</v>
      </c>
      <c r="AP252" s="62">
        <f t="shared" si="27"/>
        <v>0</v>
      </c>
      <c r="AQ252" s="62"/>
      <c r="AR252" s="99"/>
      <c r="AS252" s="99"/>
      <c r="AT252" s="99"/>
      <c r="AU252" s="99"/>
    </row>
    <row r="253" spans="1:47">
      <c r="A253" s="11" t="s">
        <v>285</v>
      </c>
      <c r="B253" s="11">
        <v>2517</v>
      </c>
      <c r="D253" s="49" t="s">
        <v>22</v>
      </c>
      <c r="E253" s="47">
        <v>8</v>
      </c>
      <c r="F253" s="47" t="s">
        <v>14</v>
      </c>
      <c r="G253" s="47">
        <v>3</v>
      </c>
      <c r="H253" s="47">
        <v>0</v>
      </c>
      <c r="I253" s="47">
        <v>0</v>
      </c>
      <c r="J253" s="47">
        <v>0</v>
      </c>
      <c r="K253" s="47" t="s">
        <v>41</v>
      </c>
      <c r="L253" s="48">
        <v>0</v>
      </c>
      <c r="M253" s="48"/>
      <c r="N253" s="47"/>
      <c r="O253" s="11" t="s">
        <v>10</v>
      </c>
      <c r="P253" s="11" t="s">
        <v>21</v>
      </c>
      <c r="Q253" s="11" t="s">
        <v>33</v>
      </c>
      <c r="R253" s="11" t="s">
        <v>25</v>
      </c>
      <c r="W253" s="45">
        <v>0</v>
      </c>
      <c r="X253" s="45">
        <v>0</v>
      </c>
      <c r="Y253" s="45">
        <v>0</v>
      </c>
      <c r="Z253" s="45"/>
      <c r="AA253" s="184" t="s">
        <v>10</v>
      </c>
      <c r="AB253" s="11" t="s">
        <v>343</v>
      </c>
      <c r="AC253" s="60">
        <f t="shared" si="21"/>
        <v>-0.5</v>
      </c>
      <c r="AD253" s="60">
        <f t="shared" si="22"/>
        <v>0</v>
      </c>
      <c r="AE253" s="61">
        <f t="shared" si="23"/>
        <v>-0.5</v>
      </c>
      <c r="AF253" s="61">
        <f>INDEX($BA$26:BF$44,MATCH(AE253,$AZ$26:$AZ$44,-1),MATCH(D253,$BA$25:$BF$25))</f>
        <v>0</v>
      </c>
      <c r="AG253" s="61">
        <v>1</v>
      </c>
      <c r="AH253" s="61">
        <v>1</v>
      </c>
      <c r="AI253" s="61">
        <v>1</v>
      </c>
      <c r="AJ253" s="61">
        <v>1</v>
      </c>
      <c r="AK253" s="61">
        <v>1</v>
      </c>
      <c r="AL253" s="61">
        <v>0.8</v>
      </c>
      <c r="AM253" s="61">
        <f t="shared" si="24"/>
        <v>44</v>
      </c>
      <c r="AN253" s="62">
        <f t="shared" si="25"/>
        <v>0</v>
      </c>
      <c r="AO253" s="62">
        <f t="shared" si="26"/>
        <v>0</v>
      </c>
      <c r="AP253" s="62">
        <f t="shared" si="27"/>
        <v>0</v>
      </c>
      <c r="AQ253" s="62"/>
      <c r="AR253" s="99"/>
      <c r="AS253" s="99"/>
      <c r="AT253" s="99"/>
      <c r="AU253" s="99"/>
    </row>
    <row r="254" spans="1:47">
      <c r="A254" s="11" t="s">
        <v>327</v>
      </c>
      <c r="B254" s="11">
        <v>3231</v>
      </c>
      <c r="D254" s="49" t="s">
        <v>22</v>
      </c>
      <c r="E254" s="47">
        <v>2</v>
      </c>
      <c r="F254" s="47">
        <v>4</v>
      </c>
      <c r="G254" s="47">
        <v>5</v>
      </c>
      <c r="H254" s="47">
        <v>0</v>
      </c>
      <c r="I254" s="47">
        <v>0</v>
      </c>
      <c r="J254" s="47">
        <v>0</v>
      </c>
      <c r="K254" s="47" t="s">
        <v>41</v>
      </c>
      <c r="L254" s="48">
        <v>0</v>
      </c>
      <c r="M254" s="48"/>
      <c r="N254" s="47"/>
      <c r="O254" s="11" t="s">
        <v>10</v>
      </c>
      <c r="P254" s="11" t="s">
        <v>33</v>
      </c>
      <c r="Q254" s="11" t="s">
        <v>25</v>
      </c>
      <c r="W254" s="45">
        <v>0</v>
      </c>
      <c r="X254" s="45">
        <v>0</v>
      </c>
      <c r="Y254" s="45">
        <v>0</v>
      </c>
      <c r="Z254" s="45"/>
      <c r="AA254" s="184" t="s">
        <v>10</v>
      </c>
      <c r="AB254" s="11" t="s">
        <v>351</v>
      </c>
      <c r="AC254" s="60">
        <f t="shared" si="21"/>
        <v>-0.5</v>
      </c>
      <c r="AD254" s="60">
        <f t="shared" si="22"/>
        <v>0</v>
      </c>
      <c r="AE254" s="61">
        <f t="shared" si="23"/>
        <v>-0.5</v>
      </c>
      <c r="AF254" s="61">
        <f>INDEX($BA$26:BF$44,MATCH(AE254,$AZ$26:$AZ$44,-1),MATCH(D254,$BA$25:$BF$25))</f>
        <v>0</v>
      </c>
      <c r="AG254" s="61">
        <v>1</v>
      </c>
      <c r="AH254" s="61">
        <v>1</v>
      </c>
      <c r="AI254" s="61">
        <v>1</v>
      </c>
      <c r="AJ254" s="61">
        <v>1</v>
      </c>
      <c r="AK254" s="61">
        <v>0.8</v>
      </c>
      <c r="AL254" s="61">
        <v>0.8</v>
      </c>
      <c r="AM254" s="61">
        <f t="shared" si="24"/>
        <v>35.200000000000003</v>
      </c>
      <c r="AN254" s="62">
        <f t="shared" si="25"/>
        <v>0</v>
      </c>
      <c r="AO254" s="62">
        <f t="shared" si="26"/>
        <v>0</v>
      </c>
      <c r="AP254" s="62">
        <f t="shared" si="27"/>
        <v>0</v>
      </c>
      <c r="AQ254" s="62"/>
      <c r="AR254" s="100"/>
      <c r="AS254" s="100"/>
      <c r="AT254" s="100"/>
      <c r="AU254" s="100"/>
    </row>
    <row r="255" spans="1:47">
      <c r="A255" s="11" t="s">
        <v>173</v>
      </c>
      <c r="B255" s="11">
        <v>3010</v>
      </c>
      <c r="D255" s="49" t="s">
        <v>22</v>
      </c>
      <c r="E255" s="47">
        <v>3</v>
      </c>
      <c r="F255" s="47">
        <v>4</v>
      </c>
      <c r="G255" s="47">
        <v>1</v>
      </c>
      <c r="H255" s="47">
        <v>0</v>
      </c>
      <c r="I255" s="47">
        <v>0</v>
      </c>
      <c r="J255" s="47">
        <v>0</v>
      </c>
      <c r="K255" s="47" t="s">
        <v>41</v>
      </c>
      <c r="L255" s="48">
        <v>0</v>
      </c>
      <c r="M255" s="48"/>
      <c r="N255" s="47"/>
      <c r="O255" s="11" t="s">
        <v>10</v>
      </c>
      <c r="P255" s="11" t="s">
        <v>33</v>
      </c>
      <c r="Q255" s="11" t="s">
        <v>25</v>
      </c>
      <c r="R255" s="11" t="s">
        <v>6</v>
      </c>
      <c r="W255" s="45">
        <v>0</v>
      </c>
      <c r="X255" s="45">
        <v>1</v>
      </c>
      <c r="Y255" s="45">
        <v>5</v>
      </c>
      <c r="Z255" s="45"/>
      <c r="AA255" s="184" t="s">
        <v>10</v>
      </c>
      <c r="AB255" s="11" t="s">
        <v>335</v>
      </c>
      <c r="AC255" s="60">
        <f t="shared" si="21"/>
        <v>-0.5</v>
      </c>
      <c r="AD255" s="60">
        <f t="shared" si="22"/>
        <v>0</v>
      </c>
      <c r="AE255" s="61">
        <f t="shared" si="23"/>
        <v>-0.5</v>
      </c>
      <c r="AF255" s="61">
        <f>INDEX($BA$26:BF$44,MATCH(AE255,$AZ$26:$AZ$44,-1),MATCH(D255,$BA$25:$BF$25))</f>
        <v>0</v>
      </c>
      <c r="AG255" s="61">
        <v>1</v>
      </c>
      <c r="AH255" s="61">
        <v>1</v>
      </c>
      <c r="AI255" s="61">
        <v>1</v>
      </c>
      <c r="AJ255" s="61">
        <v>1</v>
      </c>
      <c r="AK255" s="61">
        <v>0.8</v>
      </c>
      <c r="AL255" s="61">
        <v>0.8</v>
      </c>
      <c r="AM255" s="61">
        <f t="shared" si="24"/>
        <v>35.200000000000003</v>
      </c>
      <c r="AN255" s="62">
        <f t="shared" si="25"/>
        <v>0</v>
      </c>
      <c r="AO255" s="62">
        <f t="shared" si="26"/>
        <v>0</v>
      </c>
      <c r="AP255" s="62">
        <f t="shared" si="27"/>
        <v>0</v>
      </c>
      <c r="AQ255" s="62"/>
      <c r="AR255" s="99"/>
      <c r="AS255" s="99"/>
      <c r="AT255" s="99"/>
      <c r="AU255" s="99"/>
    </row>
    <row r="256" spans="1:47">
      <c r="A256" s="11" t="s">
        <v>288</v>
      </c>
      <c r="B256" s="11">
        <v>2538</v>
      </c>
      <c r="D256" s="49" t="s">
        <v>22</v>
      </c>
      <c r="E256" s="47">
        <v>3</v>
      </c>
      <c r="F256" s="47">
        <v>3</v>
      </c>
      <c r="G256" s="47">
        <v>3</v>
      </c>
      <c r="H256" s="47">
        <v>0</v>
      </c>
      <c r="I256" s="47">
        <v>0</v>
      </c>
      <c r="J256" s="47">
        <v>0</v>
      </c>
      <c r="K256" s="47" t="s">
        <v>41</v>
      </c>
      <c r="L256" s="48">
        <v>0</v>
      </c>
      <c r="M256" s="48"/>
      <c r="N256" s="47"/>
      <c r="O256" s="11" t="s">
        <v>10</v>
      </c>
      <c r="P256" s="11" t="s">
        <v>33</v>
      </c>
      <c r="Q256" s="11" t="s">
        <v>25</v>
      </c>
      <c r="R256" s="11" t="s">
        <v>6</v>
      </c>
      <c r="W256" s="45">
        <v>0</v>
      </c>
      <c r="X256" s="45">
        <v>0</v>
      </c>
      <c r="Y256" s="45">
        <v>0</v>
      </c>
      <c r="Z256" s="45"/>
      <c r="AA256" s="184" t="s">
        <v>10</v>
      </c>
      <c r="AB256" s="11" t="s">
        <v>351</v>
      </c>
      <c r="AC256" s="60">
        <f t="shared" si="21"/>
        <v>-0.5</v>
      </c>
      <c r="AD256" s="60">
        <f t="shared" si="22"/>
        <v>0</v>
      </c>
      <c r="AE256" s="61">
        <f t="shared" si="23"/>
        <v>-0.5</v>
      </c>
      <c r="AF256" s="61">
        <f>INDEX($BA$26:BF$44,MATCH(AE256,$AZ$26:$AZ$44,-1),MATCH(D256,$BA$25:$BF$25))</f>
        <v>0</v>
      </c>
      <c r="AG256" s="61">
        <v>1</v>
      </c>
      <c r="AH256" s="61">
        <v>1</v>
      </c>
      <c r="AI256" s="61">
        <v>1</v>
      </c>
      <c r="AJ256" s="61">
        <v>1</v>
      </c>
      <c r="AK256" s="61">
        <v>1</v>
      </c>
      <c r="AL256" s="61">
        <v>0.8</v>
      </c>
      <c r="AM256" s="61">
        <f t="shared" si="24"/>
        <v>44</v>
      </c>
      <c r="AN256" s="62">
        <f t="shared" si="25"/>
        <v>0</v>
      </c>
      <c r="AO256" s="62">
        <f t="shared" si="26"/>
        <v>0</v>
      </c>
      <c r="AP256" s="62">
        <f t="shared" si="27"/>
        <v>0</v>
      </c>
      <c r="AQ256" s="62"/>
      <c r="AR256" s="99"/>
      <c r="AS256" s="99"/>
      <c r="AT256" s="99"/>
      <c r="AU256" s="99"/>
    </row>
    <row r="257" spans="1:47">
      <c r="A257" s="11" t="s">
        <v>307</v>
      </c>
      <c r="B257" s="11">
        <v>2826</v>
      </c>
      <c r="D257" s="49" t="s">
        <v>22</v>
      </c>
      <c r="E257" s="47">
        <v>5</v>
      </c>
      <c r="F257" s="47">
        <v>2</v>
      </c>
      <c r="G257" s="47">
        <v>5</v>
      </c>
      <c r="H257" s="47">
        <v>0</v>
      </c>
      <c r="I257" s="47">
        <v>0</v>
      </c>
      <c r="J257" s="47">
        <v>0</v>
      </c>
      <c r="K257" s="47" t="s">
        <v>41</v>
      </c>
      <c r="L257" s="48">
        <v>0</v>
      </c>
      <c r="M257" s="48"/>
      <c r="N257" s="47"/>
      <c r="O257" s="11" t="s">
        <v>10</v>
      </c>
      <c r="P257" s="11" t="s">
        <v>33</v>
      </c>
      <c r="Q257" s="11" t="s">
        <v>25</v>
      </c>
      <c r="W257" s="45">
        <v>0</v>
      </c>
      <c r="X257" s="45">
        <v>1</v>
      </c>
      <c r="Y257" s="45">
        <v>1</v>
      </c>
      <c r="Z257" s="45"/>
      <c r="AA257" s="184" t="s">
        <v>10</v>
      </c>
      <c r="AB257" s="11" t="s">
        <v>347</v>
      </c>
      <c r="AC257" s="60">
        <f t="shared" si="21"/>
        <v>-0.5</v>
      </c>
      <c r="AD257" s="60">
        <f t="shared" si="22"/>
        <v>0</v>
      </c>
      <c r="AE257" s="61">
        <f t="shared" si="23"/>
        <v>-0.5</v>
      </c>
      <c r="AF257" s="61">
        <f>INDEX($BA$26:BF$44,MATCH(AE257,$AZ$26:$AZ$44,-1),MATCH(D257,$BA$25:$BF$25))</f>
        <v>0</v>
      </c>
      <c r="AG257" s="61">
        <v>1</v>
      </c>
      <c r="AH257" s="61">
        <v>1</v>
      </c>
      <c r="AI257" s="61">
        <v>1</v>
      </c>
      <c r="AJ257" s="61">
        <v>1</v>
      </c>
      <c r="AK257" s="61">
        <v>1</v>
      </c>
      <c r="AL257" s="61">
        <v>0.8</v>
      </c>
      <c r="AM257" s="61">
        <f t="shared" si="24"/>
        <v>44</v>
      </c>
      <c r="AN257" s="62">
        <f t="shared" si="25"/>
        <v>0</v>
      </c>
      <c r="AO257" s="62">
        <f t="shared" si="26"/>
        <v>0</v>
      </c>
      <c r="AP257" s="62">
        <f t="shared" si="27"/>
        <v>0</v>
      </c>
      <c r="AQ257" s="62"/>
      <c r="AR257" s="99"/>
      <c r="AS257" s="99"/>
      <c r="AT257" s="99"/>
      <c r="AU257" s="99"/>
    </row>
    <row r="258" spans="1:47">
      <c r="A258" s="11" t="s">
        <v>191</v>
      </c>
      <c r="B258" s="11">
        <v>435</v>
      </c>
      <c r="D258" s="49" t="s">
        <v>22</v>
      </c>
      <c r="E258" s="47">
        <v>5</v>
      </c>
      <c r="F258" s="47">
        <v>2</v>
      </c>
      <c r="G258" s="47">
        <v>7</v>
      </c>
      <c r="H258" s="47">
        <v>0</v>
      </c>
      <c r="I258" s="47">
        <v>0</v>
      </c>
      <c r="J258" s="47">
        <v>0</v>
      </c>
      <c r="K258" s="47" t="s">
        <v>41</v>
      </c>
      <c r="L258" s="48">
        <v>0</v>
      </c>
      <c r="M258" s="48"/>
      <c r="N258" s="47"/>
      <c r="O258" s="11" t="s">
        <v>10</v>
      </c>
      <c r="P258" s="11" t="s">
        <v>33</v>
      </c>
      <c r="Q258" s="11" t="s">
        <v>25</v>
      </c>
      <c r="W258" s="45">
        <v>0</v>
      </c>
      <c r="X258" s="45">
        <v>0</v>
      </c>
      <c r="Y258" s="45">
        <v>0</v>
      </c>
      <c r="Z258" s="45"/>
      <c r="AA258" s="184" t="s">
        <v>10</v>
      </c>
      <c r="AB258" s="11" t="s">
        <v>348</v>
      </c>
      <c r="AC258" s="60">
        <f t="shared" si="21"/>
        <v>-0.5</v>
      </c>
      <c r="AD258" s="60">
        <f t="shared" si="22"/>
        <v>0</v>
      </c>
      <c r="AE258" s="61">
        <f t="shared" si="23"/>
        <v>-0.5</v>
      </c>
      <c r="AF258" s="61">
        <f>INDEX($BA$26:BF$44,MATCH(AE258,$AZ$26:$AZ$44,-1),MATCH(D258,$BA$25:$BF$25))</f>
        <v>0</v>
      </c>
      <c r="AG258" s="61">
        <v>1</v>
      </c>
      <c r="AH258" s="61">
        <v>1</v>
      </c>
      <c r="AI258" s="61">
        <v>1</v>
      </c>
      <c r="AJ258" s="61">
        <v>1</v>
      </c>
      <c r="AK258" s="61">
        <v>1</v>
      </c>
      <c r="AL258" s="61">
        <v>0.8</v>
      </c>
      <c r="AM258" s="61">
        <f t="shared" si="24"/>
        <v>44</v>
      </c>
      <c r="AN258" s="62">
        <f t="shared" si="25"/>
        <v>0</v>
      </c>
      <c r="AO258" s="62">
        <f t="shared" si="26"/>
        <v>0</v>
      </c>
      <c r="AP258" s="62">
        <f t="shared" si="27"/>
        <v>0</v>
      </c>
      <c r="AQ258" s="69"/>
      <c r="AR258" s="99"/>
      <c r="AS258" s="99"/>
      <c r="AT258" s="99"/>
      <c r="AU258" s="99"/>
    </row>
    <row r="259" spans="1:47">
      <c r="A259" s="58" t="s">
        <v>326</v>
      </c>
      <c r="B259" s="58">
        <v>3136</v>
      </c>
      <c r="C259" s="58"/>
      <c r="D259" s="63" t="s">
        <v>22</v>
      </c>
      <c r="E259" s="64">
        <v>7</v>
      </c>
      <c r="F259" s="64">
        <v>5</v>
      </c>
      <c r="G259" s="64">
        <v>9</v>
      </c>
      <c r="H259" s="64">
        <v>0</v>
      </c>
      <c r="I259" s="64">
        <v>0</v>
      </c>
      <c r="J259" s="64">
        <v>0</v>
      </c>
      <c r="K259" s="64" t="s">
        <v>41</v>
      </c>
      <c r="L259" s="65">
        <v>0</v>
      </c>
      <c r="M259" s="65"/>
      <c r="N259" s="64"/>
      <c r="O259" s="58" t="s">
        <v>10</v>
      </c>
      <c r="P259" s="58" t="s">
        <v>33</v>
      </c>
      <c r="Q259" s="58" t="s">
        <v>25</v>
      </c>
      <c r="R259" s="58"/>
      <c r="S259" s="58"/>
      <c r="T259" s="58"/>
      <c r="U259" s="58"/>
      <c r="V259" s="58"/>
      <c r="W259" s="67">
        <v>0</v>
      </c>
      <c r="X259" s="67">
        <v>0</v>
      </c>
      <c r="Y259" s="67">
        <v>3</v>
      </c>
      <c r="Z259" s="67"/>
      <c r="AA259" s="185" t="s">
        <v>10</v>
      </c>
      <c r="AB259" s="58" t="s">
        <v>351</v>
      </c>
      <c r="AC259" s="60">
        <f t="shared" si="21"/>
        <v>-0.5</v>
      </c>
      <c r="AD259" s="60">
        <f t="shared" si="22"/>
        <v>0</v>
      </c>
      <c r="AE259" s="61">
        <f t="shared" si="23"/>
        <v>-0.5</v>
      </c>
      <c r="AF259" s="61">
        <f>INDEX($BA$26:BF$44,MATCH(AE259,$AZ$26:$AZ$44,-1),MATCH(D259,$BA$25:$BF$25))</f>
        <v>0</v>
      </c>
      <c r="AG259" s="61">
        <v>1</v>
      </c>
      <c r="AH259" s="61">
        <v>1</v>
      </c>
      <c r="AI259" s="61">
        <v>1</v>
      </c>
      <c r="AJ259" s="61">
        <v>1</v>
      </c>
      <c r="AK259" s="61">
        <v>0.8</v>
      </c>
      <c r="AL259" s="61">
        <v>0.8</v>
      </c>
      <c r="AM259" s="68">
        <f t="shared" si="24"/>
        <v>35.200000000000003</v>
      </c>
      <c r="AN259" s="69">
        <f t="shared" si="25"/>
        <v>0</v>
      </c>
      <c r="AO259" s="69">
        <f t="shared" si="26"/>
        <v>0</v>
      </c>
      <c r="AP259" s="69">
        <f t="shared" si="27"/>
        <v>0</v>
      </c>
      <c r="AQ259" s="62"/>
      <c r="AR259" s="99"/>
      <c r="AS259" s="99"/>
      <c r="AT259" s="99"/>
      <c r="AU259" s="99"/>
    </row>
    <row r="260" spans="1:47">
      <c r="A260" s="11" t="s">
        <v>298</v>
      </c>
      <c r="B260" s="11">
        <v>2725</v>
      </c>
      <c r="D260" s="49" t="s">
        <v>22</v>
      </c>
      <c r="E260" s="47">
        <v>4</v>
      </c>
      <c r="F260" s="47">
        <v>7</v>
      </c>
      <c r="G260" s="47">
        <v>4</v>
      </c>
      <c r="H260" s="47">
        <v>0</v>
      </c>
      <c r="I260" s="47">
        <v>0</v>
      </c>
      <c r="J260" s="47">
        <v>0</v>
      </c>
      <c r="K260" s="47" t="s">
        <v>41</v>
      </c>
      <c r="L260" s="48">
        <v>0</v>
      </c>
      <c r="M260" s="48"/>
      <c r="N260" s="47"/>
      <c r="O260" s="11" t="s">
        <v>10</v>
      </c>
      <c r="P260" s="11" t="s">
        <v>33</v>
      </c>
      <c r="Q260" s="11" t="s">
        <v>25</v>
      </c>
      <c r="W260" s="45">
        <v>0</v>
      </c>
      <c r="X260" s="45">
        <v>2</v>
      </c>
      <c r="Y260" s="45">
        <v>4</v>
      </c>
      <c r="Z260" s="45"/>
      <c r="AA260" s="184" t="s">
        <v>10</v>
      </c>
      <c r="AB260" s="11" t="s">
        <v>347</v>
      </c>
      <c r="AC260" s="60">
        <f t="shared" si="21"/>
        <v>-0.5</v>
      </c>
      <c r="AD260" s="60">
        <f t="shared" si="22"/>
        <v>0</v>
      </c>
      <c r="AE260" s="61">
        <f t="shared" si="23"/>
        <v>-0.5</v>
      </c>
      <c r="AF260" s="61">
        <f>INDEX($BA$26:BF$44,MATCH(AE260,$AZ$26:$AZ$44,-1),MATCH(D260,$BA$25:$BF$25))</f>
        <v>0</v>
      </c>
      <c r="AG260" s="61">
        <v>1</v>
      </c>
      <c r="AH260" s="61">
        <v>1</v>
      </c>
      <c r="AI260" s="61">
        <v>1</v>
      </c>
      <c r="AJ260" s="61">
        <v>1</v>
      </c>
      <c r="AK260" s="61">
        <v>0.8</v>
      </c>
      <c r="AL260" s="61">
        <v>0.8</v>
      </c>
      <c r="AM260" s="61">
        <f t="shared" si="24"/>
        <v>35.200000000000003</v>
      </c>
      <c r="AN260" s="62">
        <f t="shared" si="25"/>
        <v>0</v>
      </c>
      <c r="AO260" s="62">
        <f t="shared" si="26"/>
        <v>0</v>
      </c>
      <c r="AP260" s="62">
        <f t="shared" si="27"/>
        <v>0</v>
      </c>
      <c r="AQ260" s="62"/>
      <c r="AR260" s="99"/>
      <c r="AS260" s="99"/>
      <c r="AT260" s="99"/>
      <c r="AU260" s="99"/>
    </row>
    <row r="261" spans="1:47">
      <c r="A261" s="11" t="s">
        <v>203</v>
      </c>
      <c r="B261" s="11">
        <v>730</v>
      </c>
      <c r="D261" s="49" t="s">
        <v>22</v>
      </c>
      <c r="E261" s="47">
        <v>3</v>
      </c>
      <c r="F261" s="47">
        <v>4</v>
      </c>
      <c r="G261" s="47">
        <v>3</v>
      </c>
      <c r="H261" s="47">
        <v>0</v>
      </c>
      <c r="I261" s="47">
        <v>0</v>
      </c>
      <c r="J261" s="47">
        <v>0</v>
      </c>
      <c r="K261" s="47" t="s">
        <v>41</v>
      </c>
      <c r="L261" s="48">
        <v>0</v>
      </c>
      <c r="M261" s="48"/>
      <c r="N261" s="47"/>
      <c r="O261" s="11" t="s">
        <v>10</v>
      </c>
      <c r="P261" s="11" t="s">
        <v>33</v>
      </c>
      <c r="Q261" s="11" t="s">
        <v>25</v>
      </c>
      <c r="R261" s="11" t="s">
        <v>6</v>
      </c>
      <c r="W261" s="45">
        <v>0</v>
      </c>
      <c r="X261" s="45">
        <v>0</v>
      </c>
      <c r="Y261" s="45">
        <v>3</v>
      </c>
      <c r="Z261" s="45"/>
      <c r="AA261" s="184" t="s">
        <v>10</v>
      </c>
      <c r="AB261" s="11" t="s">
        <v>344</v>
      </c>
      <c r="AC261" s="60">
        <f t="shared" si="21"/>
        <v>-0.5</v>
      </c>
      <c r="AD261" s="60">
        <f t="shared" si="22"/>
        <v>0</v>
      </c>
      <c r="AE261" s="61">
        <f t="shared" si="23"/>
        <v>-0.5</v>
      </c>
      <c r="AF261" s="61">
        <f>INDEX($BA$26:BF$44,MATCH(AE261,$AZ$26:$AZ$44,-1),MATCH(D261,$BA$25:$BF$25))</f>
        <v>0</v>
      </c>
      <c r="AG261" s="61">
        <v>1</v>
      </c>
      <c r="AH261" s="61">
        <v>1</v>
      </c>
      <c r="AI261" s="61">
        <v>1</v>
      </c>
      <c r="AJ261" s="61">
        <v>1</v>
      </c>
      <c r="AK261" s="61">
        <v>0.8</v>
      </c>
      <c r="AL261" s="61">
        <v>0.8</v>
      </c>
      <c r="AM261" s="61">
        <f t="shared" si="24"/>
        <v>35.200000000000003</v>
      </c>
      <c r="AN261" s="62">
        <f t="shared" si="25"/>
        <v>0</v>
      </c>
      <c r="AO261" s="62">
        <f t="shared" si="26"/>
        <v>0</v>
      </c>
      <c r="AP261" s="62">
        <f t="shared" si="27"/>
        <v>0</v>
      </c>
      <c r="AQ261" s="69"/>
      <c r="AR261" s="99"/>
      <c r="AS261" s="99"/>
      <c r="AT261" s="99"/>
      <c r="AU261" s="99"/>
    </row>
    <row r="262" spans="1:47">
      <c r="A262" s="58" t="s">
        <v>309</v>
      </c>
      <c r="B262" s="58">
        <v>2833</v>
      </c>
      <c r="C262" s="58"/>
      <c r="D262" s="63" t="s">
        <v>22</v>
      </c>
      <c r="E262" s="64">
        <v>7</v>
      </c>
      <c r="F262" s="64">
        <v>6</v>
      </c>
      <c r="G262" s="64">
        <v>5</v>
      </c>
      <c r="H262" s="64">
        <v>0</v>
      </c>
      <c r="I262" s="64">
        <v>0</v>
      </c>
      <c r="J262" s="64">
        <v>0</v>
      </c>
      <c r="K262" s="64" t="s">
        <v>41</v>
      </c>
      <c r="L262" s="65">
        <v>0</v>
      </c>
      <c r="M262" s="65"/>
      <c r="N262" s="64"/>
      <c r="O262" s="58" t="s">
        <v>10</v>
      </c>
      <c r="P262" s="58" t="s">
        <v>33</v>
      </c>
      <c r="Q262" s="58" t="s">
        <v>25</v>
      </c>
      <c r="R262" s="58"/>
      <c r="S262" s="58"/>
      <c r="T262" s="58"/>
      <c r="U262" s="58"/>
      <c r="V262" s="58"/>
      <c r="W262" s="67">
        <v>0</v>
      </c>
      <c r="X262" s="67">
        <v>1</v>
      </c>
      <c r="Y262" s="67">
        <v>3</v>
      </c>
      <c r="Z262" s="67"/>
      <c r="AA262" s="185" t="s">
        <v>10</v>
      </c>
      <c r="AB262" s="58" t="s">
        <v>351</v>
      </c>
      <c r="AC262" s="60">
        <f t="shared" si="21"/>
        <v>-0.5</v>
      </c>
      <c r="AD262" s="60">
        <f t="shared" si="22"/>
        <v>0</v>
      </c>
      <c r="AE262" s="61">
        <f t="shared" si="23"/>
        <v>-0.5</v>
      </c>
      <c r="AF262" s="61">
        <f>INDEX($BA$26:BF$44,MATCH(AE262,$AZ$26:$AZ$44,-1),MATCH(D262,$BA$25:$BF$25))</f>
        <v>0</v>
      </c>
      <c r="AG262" s="61">
        <v>1</v>
      </c>
      <c r="AH262" s="61">
        <v>1</v>
      </c>
      <c r="AI262" s="61">
        <v>1</v>
      </c>
      <c r="AJ262" s="61">
        <v>1</v>
      </c>
      <c r="AK262" s="61">
        <v>1</v>
      </c>
      <c r="AL262" s="61">
        <v>0.8</v>
      </c>
      <c r="AM262" s="68">
        <f t="shared" si="24"/>
        <v>44</v>
      </c>
      <c r="AN262" s="69">
        <f t="shared" si="25"/>
        <v>0</v>
      </c>
      <c r="AO262" s="69">
        <f t="shared" si="26"/>
        <v>0</v>
      </c>
      <c r="AP262" s="69">
        <f t="shared" si="27"/>
        <v>0</v>
      </c>
      <c r="AQ262" s="62"/>
      <c r="AR262" s="99"/>
      <c r="AS262" s="99"/>
      <c r="AT262" s="99"/>
      <c r="AU262" s="99"/>
    </row>
    <row r="263" spans="1:47">
      <c r="A263" s="11" t="s">
        <v>299</v>
      </c>
      <c r="B263" s="11">
        <v>2728</v>
      </c>
      <c r="D263" s="49" t="s">
        <v>22</v>
      </c>
      <c r="E263" s="47">
        <v>5</v>
      </c>
      <c r="F263" s="47">
        <v>2</v>
      </c>
      <c r="G263" s="47">
        <v>5</v>
      </c>
      <c r="H263" s="47">
        <v>0</v>
      </c>
      <c r="I263" s="47">
        <v>0</v>
      </c>
      <c r="J263" s="47">
        <v>0</v>
      </c>
      <c r="K263" s="47" t="s">
        <v>41</v>
      </c>
      <c r="L263" s="48">
        <v>0</v>
      </c>
      <c r="M263" s="48"/>
      <c r="N263" s="47"/>
      <c r="O263" s="11" t="s">
        <v>10</v>
      </c>
      <c r="P263" s="11" t="s">
        <v>33</v>
      </c>
      <c r="Q263" s="11" t="s">
        <v>25</v>
      </c>
      <c r="W263" s="45">
        <v>0</v>
      </c>
      <c r="X263" s="45">
        <v>0</v>
      </c>
      <c r="Y263" s="45">
        <v>0</v>
      </c>
      <c r="Z263" s="45"/>
      <c r="AA263" s="184" t="s">
        <v>10</v>
      </c>
      <c r="AB263" s="11" t="s">
        <v>347</v>
      </c>
      <c r="AC263" s="60">
        <f t="shared" si="21"/>
        <v>-0.5</v>
      </c>
      <c r="AD263" s="60">
        <f t="shared" si="22"/>
        <v>0</v>
      </c>
      <c r="AE263" s="61">
        <f t="shared" si="23"/>
        <v>-0.5</v>
      </c>
      <c r="AF263" s="61">
        <f>INDEX($BA$26:BF$44,MATCH(AE263,$AZ$26:$AZ$44,-1),MATCH(D263,$BA$25:$BF$25))</f>
        <v>0</v>
      </c>
      <c r="AG263" s="61">
        <v>1</v>
      </c>
      <c r="AH263" s="61">
        <v>1</v>
      </c>
      <c r="AI263" s="61">
        <v>1</v>
      </c>
      <c r="AJ263" s="61">
        <v>1</v>
      </c>
      <c r="AK263" s="61">
        <v>0.8</v>
      </c>
      <c r="AL263" s="61">
        <v>0.8</v>
      </c>
      <c r="AM263" s="61">
        <f t="shared" si="24"/>
        <v>35.200000000000003</v>
      </c>
      <c r="AN263" s="62">
        <f t="shared" si="25"/>
        <v>0</v>
      </c>
      <c r="AO263" s="62">
        <f t="shared" si="26"/>
        <v>0</v>
      </c>
      <c r="AP263" s="62">
        <f t="shared" si="27"/>
        <v>0</v>
      </c>
      <c r="AQ263" s="62"/>
      <c r="AR263" s="99"/>
      <c r="AS263" s="99"/>
      <c r="AT263" s="99"/>
      <c r="AU263" s="99"/>
    </row>
    <row r="264" spans="1:47">
      <c r="A264" s="11" t="s">
        <v>199</v>
      </c>
      <c r="B264" s="11">
        <v>630</v>
      </c>
      <c r="D264" s="49" t="s">
        <v>22</v>
      </c>
      <c r="E264" s="47">
        <v>8</v>
      </c>
      <c r="F264" s="47" t="s">
        <v>15</v>
      </c>
      <c r="G264" s="47">
        <v>4</v>
      </c>
      <c r="H264" s="47">
        <v>0</v>
      </c>
      <c r="I264" s="47">
        <v>0</v>
      </c>
      <c r="J264" s="47">
        <v>0</v>
      </c>
      <c r="K264" s="47" t="s">
        <v>41</v>
      </c>
      <c r="L264" s="48">
        <v>0</v>
      </c>
      <c r="M264" s="48"/>
      <c r="N264" s="47"/>
      <c r="O264" s="11" t="s">
        <v>10</v>
      </c>
      <c r="P264" s="11" t="s">
        <v>21</v>
      </c>
      <c r="Q264" s="11" t="s">
        <v>33</v>
      </c>
      <c r="R264" s="11" t="s">
        <v>25</v>
      </c>
      <c r="W264" s="45">
        <v>0</v>
      </c>
      <c r="X264" s="45">
        <v>0</v>
      </c>
      <c r="Y264" s="45">
        <v>5</v>
      </c>
      <c r="Z264" s="45"/>
      <c r="AA264" s="184" t="s">
        <v>10</v>
      </c>
      <c r="AB264" s="11" t="s">
        <v>344</v>
      </c>
      <c r="AC264" s="60">
        <f t="shared" si="21"/>
        <v>-0.5</v>
      </c>
      <c r="AD264" s="60">
        <f t="shared" si="22"/>
        <v>0</v>
      </c>
      <c r="AE264" s="61">
        <f t="shared" si="23"/>
        <v>-0.5</v>
      </c>
      <c r="AF264" s="61">
        <f>INDEX($BA$26:BF$44,MATCH(AE264,$AZ$26:$AZ$44,-1),MATCH(D264,$BA$25:$BF$25))</f>
        <v>0</v>
      </c>
      <c r="AG264" s="61">
        <v>1</v>
      </c>
      <c r="AH264" s="61">
        <v>1</v>
      </c>
      <c r="AI264" s="61">
        <v>1</v>
      </c>
      <c r="AJ264" s="61">
        <v>1</v>
      </c>
      <c r="AK264" s="61">
        <v>1</v>
      </c>
      <c r="AL264" s="61">
        <v>0.8</v>
      </c>
      <c r="AM264" s="61">
        <f t="shared" si="24"/>
        <v>44</v>
      </c>
      <c r="AN264" s="62">
        <f t="shared" si="25"/>
        <v>0</v>
      </c>
      <c r="AO264" s="62">
        <f t="shared" si="26"/>
        <v>0</v>
      </c>
      <c r="AP264" s="62">
        <f t="shared" si="27"/>
        <v>0</v>
      </c>
      <c r="AQ264" s="62"/>
      <c r="AR264" s="99"/>
      <c r="AS264" s="99"/>
      <c r="AT264" s="99"/>
      <c r="AU264" s="99"/>
    </row>
    <row r="265" spans="1:47">
      <c r="A265" s="11" t="s">
        <v>211</v>
      </c>
      <c r="B265" s="11">
        <v>840</v>
      </c>
      <c r="D265" s="49" t="s">
        <v>22</v>
      </c>
      <c r="E265" s="47">
        <v>7</v>
      </c>
      <c r="F265" s="47" t="s">
        <v>14</v>
      </c>
      <c r="G265" s="47">
        <v>1</v>
      </c>
      <c r="H265" s="47">
        <v>0</v>
      </c>
      <c r="I265" s="47">
        <v>0</v>
      </c>
      <c r="J265" s="47">
        <v>0</v>
      </c>
      <c r="K265" s="47" t="s">
        <v>41</v>
      </c>
      <c r="L265" s="48">
        <v>0</v>
      </c>
      <c r="M265" s="48"/>
      <c r="N265" s="47"/>
      <c r="O265" s="11" t="s">
        <v>10</v>
      </c>
      <c r="P265" s="11" t="s">
        <v>21</v>
      </c>
      <c r="Q265" s="11" t="s">
        <v>33</v>
      </c>
      <c r="R265" s="11" t="s">
        <v>25</v>
      </c>
      <c r="W265" s="45">
        <v>0</v>
      </c>
      <c r="X265" s="45">
        <v>0</v>
      </c>
      <c r="Y265" s="45">
        <v>3</v>
      </c>
      <c r="Z265" s="45"/>
      <c r="AA265" s="184" t="s">
        <v>10</v>
      </c>
      <c r="AB265" s="11" t="s">
        <v>348</v>
      </c>
      <c r="AC265" s="60">
        <f t="shared" si="21"/>
        <v>-0.5</v>
      </c>
      <c r="AD265" s="60">
        <f t="shared" si="22"/>
        <v>0</v>
      </c>
      <c r="AE265" s="61">
        <f t="shared" si="23"/>
        <v>-0.5</v>
      </c>
      <c r="AF265" s="61">
        <f>INDEX($BA$26:BF$44,MATCH(AE265,$AZ$26:$AZ$44,-1),MATCH(D265,$BA$25:$BF$25))</f>
        <v>0</v>
      </c>
      <c r="AG265" s="61">
        <v>1</v>
      </c>
      <c r="AH265" s="61">
        <v>1</v>
      </c>
      <c r="AI265" s="61">
        <v>1</v>
      </c>
      <c r="AJ265" s="61">
        <v>0.8</v>
      </c>
      <c r="AK265" s="61">
        <v>0.8</v>
      </c>
      <c r="AL265" s="61">
        <v>0.8</v>
      </c>
      <c r="AM265" s="61">
        <f t="shared" si="24"/>
        <v>28.160000000000004</v>
      </c>
      <c r="AN265" s="62">
        <f t="shared" si="25"/>
        <v>0</v>
      </c>
      <c r="AO265" s="62">
        <f t="shared" si="26"/>
        <v>0</v>
      </c>
      <c r="AP265" s="62">
        <f t="shared" si="27"/>
        <v>0</v>
      </c>
      <c r="AQ265" s="62"/>
      <c r="AR265" s="99"/>
      <c r="AS265" s="99"/>
      <c r="AT265" s="99"/>
      <c r="AU265" s="99"/>
    </row>
    <row r="266" spans="1:47">
      <c r="A266" s="11" t="s">
        <v>287</v>
      </c>
      <c r="B266" s="11">
        <v>2532</v>
      </c>
      <c r="D266" s="49" t="s">
        <v>22</v>
      </c>
      <c r="E266" s="47">
        <v>4</v>
      </c>
      <c r="F266" s="47">
        <v>0</v>
      </c>
      <c r="G266" s="47">
        <v>0</v>
      </c>
      <c r="H266" s="47">
        <v>0</v>
      </c>
      <c r="I266" s="47">
        <v>0</v>
      </c>
      <c r="J266" s="47">
        <v>0</v>
      </c>
      <c r="K266" s="47" t="s">
        <v>41</v>
      </c>
      <c r="L266" s="48">
        <v>0</v>
      </c>
      <c r="M266" s="48"/>
      <c r="N266" s="47"/>
      <c r="O266" s="11" t="s">
        <v>10</v>
      </c>
      <c r="P266" s="11" t="s">
        <v>33</v>
      </c>
      <c r="Q266" s="11" t="s">
        <v>25</v>
      </c>
      <c r="R266" s="11" t="s">
        <v>34</v>
      </c>
      <c r="W266" s="45">
        <v>0</v>
      </c>
      <c r="X266" s="45">
        <v>0</v>
      </c>
      <c r="Y266" s="45">
        <v>0</v>
      </c>
      <c r="Z266" s="45"/>
      <c r="AA266" s="184" t="s">
        <v>10</v>
      </c>
      <c r="AB266" s="11" t="s">
        <v>351</v>
      </c>
      <c r="AC266" s="60">
        <f t="shared" si="21"/>
        <v>-0.5</v>
      </c>
      <c r="AD266" s="60">
        <f t="shared" si="22"/>
        <v>0</v>
      </c>
      <c r="AE266" s="61">
        <f t="shared" si="23"/>
        <v>-0.5</v>
      </c>
      <c r="AF266" s="61">
        <f>INDEX($BA$26:BF$44,MATCH(AE266,$AZ$26:$AZ$44,-1),MATCH(D266,$BA$25:$BF$25))</f>
        <v>0</v>
      </c>
      <c r="AG266" s="61">
        <v>1</v>
      </c>
      <c r="AH266" s="61">
        <v>1</v>
      </c>
      <c r="AI266" s="61">
        <v>1</v>
      </c>
      <c r="AJ266" s="61">
        <v>1</v>
      </c>
      <c r="AK266" s="61">
        <v>0.8</v>
      </c>
      <c r="AL266" s="61">
        <v>0.8</v>
      </c>
      <c r="AM266" s="61">
        <f t="shared" si="24"/>
        <v>35.200000000000003</v>
      </c>
      <c r="AN266" s="62">
        <f t="shared" si="25"/>
        <v>0</v>
      </c>
      <c r="AO266" s="62">
        <f t="shared" si="26"/>
        <v>0</v>
      </c>
      <c r="AP266" s="62">
        <f t="shared" si="27"/>
        <v>0</v>
      </c>
      <c r="AQ266" s="62"/>
      <c r="AR266" s="99"/>
      <c r="AS266" s="99"/>
      <c r="AT266" s="99"/>
      <c r="AU266" s="99"/>
    </row>
    <row r="267" spans="1:47">
      <c r="A267" s="11" t="s">
        <v>200</v>
      </c>
      <c r="B267" s="11">
        <v>633</v>
      </c>
      <c r="D267" s="49" t="s">
        <v>22</v>
      </c>
      <c r="E267" s="47">
        <v>5</v>
      </c>
      <c r="F267" s="47">
        <v>7</v>
      </c>
      <c r="G267" s="47">
        <v>2</v>
      </c>
      <c r="H267" s="47">
        <v>0</v>
      </c>
      <c r="I267" s="47">
        <v>0</v>
      </c>
      <c r="J267" s="47">
        <v>0</v>
      </c>
      <c r="K267" s="47" t="s">
        <v>41</v>
      </c>
      <c r="L267" s="48">
        <v>0</v>
      </c>
      <c r="M267" s="48"/>
      <c r="N267" s="47"/>
      <c r="O267" s="11" t="s">
        <v>10</v>
      </c>
      <c r="P267" s="11" t="s">
        <v>33</v>
      </c>
      <c r="Q267" s="11" t="s">
        <v>25</v>
      </c>
      <c r="W267" s="45">
        <v>0</v>
      </c>
      <c r="X267" s="45">
        <v>0</v>
      </c>
      <c r="Y267" s="45">
        <v>4</v>
      </c>
      <c r="Z267" s="45"/>
      <c r="AA267" s="184" t="s">
        <v>10</v>
      </c>
      <c r="AB267" s="11" t="s">
        <v>348</v>
      </c>
      <c r="AC267" s="60">
        <f t="shared" si="21"/>
        <v>-0.5</v>
      </c>
      <c r="AD267" s="60">
        <f t="shared" si="22"/>
        <v>0</v>
      </c>
      <c r="AE267" s="61">
        <f t="shared" si="23"/>
        <v>-0.5</v>
      </c>
      <c r="AF267" s="61">
        <f>INDEX($BA$26:BF$44,MATCH(AE267,$AZ$26:$AZ$44,-1),MATCH(D267,$BA$25:$BF$25))</f>
        <v>0</v>
      </c>
      <c r="AG267" s="61">
        <v>1</v>
      </c>
      <c r="AH267" s="61">
        <v>1</v>
      </c>
      <c r="AI267" s="61">
        <v>1.2</v>
      </c>
      <c r="AJ267" s="61">
        <v>1</v>
      </c>
      <c r="AK267" s="61">
        <v>1</v>
      </c>
      <c r="AL267" s="61">
        <v>0.8</v>
      </c>
      <c r="AM267" s="61">
        <f t="shared" si="24"/>
        <v>52.800000000000004</v>
      </c>
      <c r="AN267" s="62">
        <f t="shared" si="25"/>
        <v>0</v>
      </c>
      <c r="AO267" s="62">
        <f t="shared" si="26"/>
        <v>0</v>
      </c>
      <c r="AP267" s="62">
        <f t="shared" si="27"/>
        <v>0</v>
      </c>
      <c r="AQ267" s="62"/>
      <c r="AR267" s="100"/>
      <c r="AS267" s="100"/>
      <c r="AT267" s="100"/>
      <c r="AU267" s="100"/>
    </row>
    <row r="268" spans="1:47">
      <c r="A268" s="11" t="s">
        <v>325</v>
      </c>
      <c r="B268" s="11">
        <v>3134</v>
      </c>
      <c r="D268" s="49" t="s">
        <v>22</v>
      </c>
      <c r="E268" s="47">
        <v>3</v>
      </c>
      <c r="F268" s="47">
        <v>4</v>
      </c>
      <c r="G268" s="47">
        <v>0</v>
      </c>
      <c r="H268" s="47">
        <v>0</v>
      </c>
      <c r="I268" s="47">
        <v>0</v>
      </c>
      <c r="J268" s="47">
        <v>0</v>
      </c>
      <c r="K268" s="47" t="s">
        <v>41</v>
      </c>
      <c r="L268" s="48">
        <v>0</v>
      </c>
      <c r="M268" s="48"/>
      <c r="N268" s="47"/>
      <c r="O268" s="11" t="s">
        <v>10</v>
      </c>
      <c r="P268" s="11" t="s">
        <v>35</v>
      </c>
      <c r="Q268" s="11" t="s">
        <v>33</v>
      </c>
      <c r="R268" s="11" t="s">
        <v>25</v>
      </c>
      <c r="S268" s="11" t="s">
        <v>6</v>
      </c>
      <c r="W268" s="45">
        <v>0</v>
      </c>
      <c r="X268" s="45">
        <v>0</v>
      </c>
      <c r="Y268" s="45">
        <v>4</v>
      </c>
      <c r="Z268" s="45"/>
      <c r="AA268" s="184" t="s">
        <v>10</v>
      </c>
      <c r="AB268" s="11" t="s">
        <v>351</v>
      </c>
      <c r="AC268" s="60">
        <f t="shared" si="21"/>
        <v>-0.5</v>
      </c>
      <c r="AD268" s="60">
        <f t="shared" si="22"/>
        <v>0</v>
      </c>
      <c r="AE268" s="61">
        <f t="shared" si="23"/>
        <v>-0.5</v>
      </c>
      <c r="AF268" s="61">
        <f>INDEX($BA$26:BF$44,MATCH(AE268,$AZ$26:$AZ$44,-1),MATCH(D268,$BA$25:$BF$25))</f>
        <v>0</v>
      </c>
      <c r="AG268" s="61">
        <v>1</v>
      </c>
      <c r="AH268" s="61">
        <v>1</v>
      </c>
      <c r="AI268" s="61">
        <v>1</v>
      </c>
      <c r="AJ268" s="61">
        <v>1</v>
      </c>
      <c r="AK268" s="61">
        <v>1</v>
      </c>
      <c r="AL268" s="61">
        <v>0.8</v>
      </c>
      <c r="AM268" s="61">
        <f t="shared" si="24"/>
        <v>44</v>
      </c>
      <c r="AN268" s="62">
        <f t="shared" si="25"/>
        <v>0</v>
      </c>
      <c r="AO268" s="62">
        <f t="shared" si="26"/>
        <v>0</v>
      </c>
      <c r="AP268" s="62">
        <f t="shared" si="27"/>
        <v>0</v>
      </c>
      <c r="AQ268" s="62"/>
      <c r="AR268" s="100"/>
      <c r="AS268" s="100"/>
      <c r="AT268" s="100"/>
      <c r="AU268" s="100"/>
    </row>
    <row r="269" spans="1:47">
      <c r="A269" s="11" t="s">
        <v>133</v>
      </c>
      <c r="B269" s="11">
        <v>2203</v>
      </c>
      <c r="D269" s="49" t="s">
        <v>22</v>
      </c>
      <c r="E269" s="47">
        <v>7</v>
      </c>
      <c r="F269" s="47">
        <v>4</v>
      </c>
      <c r="G269" s="47" t="s">
        <v>15</v>
      </c>
      <c r="H269" s="47">
        <v>0</v>
      </c>
      <c r="I269" s="47">
        <v>0</v>
      </c>
      <c r="J269" s="47">
        <v>0</v>
      </c>
      <c r="K269" s="47" t="s">
        <v>41</v>
      </c>
      <c r="L269" s="48">
        <v>0</v>
      </c>
      <c r="M269" s="48"/>
      <c r="N269" s="47"/>
      <c r="O269" s="11" t="s">
        <v>10</v>
      </c>
      <c r="P269" s="11" t="s">
        <v>33</v>
      </c>
      <c r="Q269" s="11" t="s">
        <v>25</v>
      </c>
      <c r="R269" s="11" t="s">
        <v>30</v>
      </c>
      <c r="W269" s="45">
        <v>0</v>
      </c>
      <c r="X269" s="45">
        <v>1</v>
      </c>
      <c r="Y269" s="45">
        <v>3</v>
      </c>
      <c r="Z269" s="45"/>
      <c r="AA269" s="184" t="s">
        <v>10</v>
      </c>
      <c r="AB269" s="11" t="s">
        <v>334</v>
      </c>
      <c r="AC269" s="60">
        <f t="shared" si="21"/>
        <v>-0.5</v>
      </c>
      <c r="AD269" s="60">
        <f t="shared" si="22"/>
        <v>0</v>
      </c>
      <c r="AE269" s="61">
        <f t="shared" si="23"/>
        <v>-0.5</v>
      </c>
      <c r="AF269" s="61">
        <f>INDEX($BA$26:BF$44,MATCH(AE269,$AZ$26:$AZ$44,-1),MATCH(D269,$BA$25:$BF$25))</f>
        <v>0</v>
      </c>
      <c r="AG269" s="61">
        <v>1</v>
      </c>
      <c r="AH269" s="61">
        <v>1</v>
      </c>
      <c r="AI269" s="61">
        <v>1</v>
      </c>
      <c r="AJ269" s="61">
        <v>1</v>
      </c>
      <c r="AK269" s="61">
        <v>1</v>
      </c>
      <c r="AL269" s="61">
        <v>0.8</v>
      </c>
      <c r="AM269" s="61">
        <f t="shared" si="24"/>
        <v>44</v>
      </c>
      <c r="AN269" s="62">
        <f t="shared" si="25"/>
        <v>0</v>
      </c>
      <c r="AO269" s="62">
        <f t="shared" si="26"/>
        <v>0</v>
      </c>
      <c r="AP269" s="62">
        <f t="shared" si="27"/>
        <v>0</v>
      </c>
      <c r="AQ269" s="62"/>
      <c r="AR269" s="99"/>
      <c r="AS269" s="99"/>
      <c r="AT269" s="99"/>
      <c r="AU269" s="99"/>
    </row>
    <row r="270" spans="1:47">
      <c r="A270" s="11" t="s">
        <v>205</v>
      </c>
      <c r="B270" s="11">
        <v>735</v>
      </c>
      <c r="D270" s="49" t="s">
        <v>22</v>
      </c>
      <c r="E270" s="47">
        <v>8</v>
      </c>
      <c r="F270" s="47">
        <v>9</v>
      </c>
      <c r="G270" s="47">
        <v>4</v>
      </c>
      <c r="H270" s="47">
        <v>0</v>
      </c>
      <c r="I270" s="47">
        <v>0</v>
      </c>
      <c r="J270" s="47">
        <v>0</v>
      </c>
      <c r="K270" s="47" t="s">
        <v>41</v>
      </c>
      <c r="L270" s="48">
        <v>0</v>
      </c>
      <c r="M270" s="48"/>
      <c r="N270" s="47"/>
      <c r="O270" s="11" t="s">
        <v>10</v>
      </c>
      <c r="P270" s="11" t="s">
        <v>33</v>
      </c>
      <c r="Q270" s="11" t="s">
        <v>25</v>
      </c>
      <c r="W270" s="45">
        <v>0</v>
      </c>
      <c r="X270" s="45">
        <v>0</v>
      </c>
      <c r="Y270" s="45">
        <v>1</v>
      </c>
      <c r="Z270" s="45"/>
      <c r="AA270" s="184" t="s">
        <v>10</v>
      </c>
      <c r="AB270" s="11" t="s">
        <v>348</v>
      </c>
      <c r="AC270" s="60">
        <f t="shared" si="21"/>
        <v>-0.5</v>
      </c>
      <c r="AD270" s="60">
        <f t="shared" si="22"/>
        <v>0</v>
      </c>
      <c r="AE270" s="61">
        <f t="shared" si="23"/>
        <v>-0.5</v>
      </c>
      <c r="AF270" s="61">
        <f>INDEX($BA$26:BF$44,MATCH(AE270,$AZ$26:$AZ$44,-1),MATCH(D270,$BA$25:$BF$25))</f>
        <v>0</v>
      </c>
      <c r="AG270" s="61">
        <v>1</v>
      </c>
      <c r="AH270" s="61">
        <v>1</v>
      </c>
      <c r="AI270" s="61">
        <v>1</v>
      </c>
      <c r="AJ270" s="61">
        <v>1</v>
      </c>
      <c r="AK270" s="61">
        <v>1</v>
      </c>
      <c r="AL270" s="61">
        <v>0.8</v>
      </c>
      <c r="AM270" s="61">
        <f t="shared" si="24"/>
        <v>44</v>
      </c>
      <c r="AN270" s="62">
        <f t="shared" si="25"/>
        <v>0</v>
      </c>
      <c r="AO270" s="62">
        <f t="shared" si="26"/>
        <v>0</v>
      </c>
      <c r="AP270" s="62">
        <f t="shared" si="27"/>
        <v>0</v>
      </c>
      <c r="AQ270" s="62"/>
      <c r="AR270" s="100"/>
      <c r="AS270" s="100"/>
      <c r="AT270" s="100"/>
      <c r="AU270" s="100"/>
    </row>
    <row r="271" spans="1:47">
      <c r="A271" s="11" t="s">
        <v>204</v>
      </c>
      <c r="B271" s="11">
        <v>734</v>
      </c>
      <c r="D271" s="49" t="s">
        <v>22</v>
      </c>
      <c r="E271" s="47">
        <v>5</v>
      </c>
      <c r="F271" s="47">
        <v>7</v>
      </c>
      <c r="G271" s="47">
        <v>7</v>
      </c>
      <c r="H271" s="47">
        <v>0</v>
      </c>
      <c r="I271" s="47">
        <v>0</v>
      </c>
      <c r="J271" s="47">
        <v>0</v>
      </c>
      <c r="K271" s="47" t="s">
        <v>41</v>
      </c>
      <c r="L271" s="48">
        <v>0</v>
      </c>
      <c r="M271" s="48"/>
      <c r="N271" s="47"/>
      <c r="O271" s="11" t="s">
        <v>10</v>
      </c>
      <c r="P271" s="11" t="s">
        <v>33</v>
      </c>
      <c r="Q271" s="11" t="s">
        <v>25</v>
      </c>
      <c r="W271" s="45">
        <v>0</v>
      </c>
      <c r="X271" s="45">
        <v>0</v>
      </c>
      <c r="Y271" s="45">
        <v>4</v>
      </c>
      <c r="Z271" s="45"/>
      <c r="AA271" s="184" t="s">
        <v>10</v>
      </c>
      <c r="AB271" s="11" t="s">
        <v>348</v>
      </c>
      <c r="AC271" s="60">
        <f t="shared" si="21"/>
        <v>-0.5</v>
      </c>
      <c r="AD271" s="60">
        <f t="shared" si="22"/>
        <v>0</v>
      </c>
      <c r="AE271" s="61">
        <f t="shared" si="23"/>
        <v>-0.5</v>
      </c>
      <c r="AF271" s="61">
        <f>INDEX($BA$26:BF$44,MATCH(AE271,$AZ$26:$AZ$44,-1),MATCH(D271,$BA$25:$BF$25))</f>
        <v>0</v>
      </c>
      <c r="AG271" s="61">
        <v>1</v>
      </c>
      <c r="AH271" s="61">
        <v>1</v>
      </c>
      <c r="AI271" s="61">
        <v>1</v>
      </c>
      <c r="AJ271" s="61">
        <v>1</v>
      </c>
      <c r="AK271" s="61">
        <v>1</v>
      </c>
      <c r="AL271" s="61">
        <v>0.8</v>
      </c>
      <c r="AM271" s="61">
        <f t="shared" si="24"/>
        <v>44</v>
      </c>
      <c r="AN271" s="62">
        <f t="shared" si="25"/>
        <v>0</v>
      </c>
      <c r="AO271" s="62">
        <f t="shared" si="26"/>
        <v>0</v>
      </c>
      <c r="AP271" s="62">
        <f t="shared" si="27"/>
        <v>0</v>
      </c>
      <c r="AQ271" s="62"/>
      <c r="AR271" s="99"/>
      <c r="AS271" s="99"/>
      <c r="AT271" s="99"/>
      <c r="AU271" s="99"/>
    </row>
    <row r="272" spans="1:47">
      <c r="A272" s="11" t="s">
        <v>235</v>
      </c>
      <c r="B272" s="11">
        <v>1337</v>
      </c>
      <c r="D272" s="49" t="s">
        <v>22</v>
      </c>
      <c r="E272" s="47">
        <v>5</v>
      </c>
      <c r="F272" s="47">
        <v>2</v>
      </c>
      <c r="G272" s="47">
        <v>3</v>
      </c>
      <c r="H272" s="47">
        <v>0</v>
      </c>
      <c r="I272" s="47">
        <v>0</v>
      </c>
      <c r="J272" s="47">
        <v>0</v>
      </c>
      <c r="K272" s="47" t="s">
        <v>41</v>
      </c>
      <c r="L272" s="48">
        <v>0</v>
      </c>
      <c r="M272" s="48"/>
      <c r="N272" s="47"/>
      <c r="O272" s="11" t="s">
        <v>10</v>
      </c>
      <c r="P272" s="11" t="s">
        <v>33</v>
      </c>
      <c r="Q272" s="11" t="s">
        <v>25</v>
      </c>
      <c r="R272" s="11" t="s">
        <v>6</v>
      </c>
      <c r="W272" s="45">
        <v>0</v>
      </c>
      <c r="X272" s="45">
        <v>1</v>
      </c>
      <c r="Y272" s="45">
        <v>5</v>
      </c>
      <c r="Z272" s="45"/>
      <c r="AA272" s="184" t="s">
        <v>10</v>
      </c>
      <c r="AB272" s="58" t="s">
        <v>349</v>
      </c>
      <c r="AC272" s="60">
        <f t="shared" si="21"/>
        <v>-0.5</v>
      </c>
      <c r="AD272" s="60">
        <f t="shared" si="22"/>
        <v>0</v>
      </c>
      <c r="AE272" s="61">
        <f t="shared" si="23"/>
        <v>-0.5</v>
      </c>
      <c r="AF272" s="61">
        <f>INDEX($BA$26:BF$44,MATCH(AE272,$AZ$26:$AZ$44,-1),MATCH(D272,$BA$25:$BF$25))</f>
        <v>0</v>
      </c>
      <c r="AG272" s="61">
        <v>1</v>
      </c>
      <c r="AH272" s="61">
        <v>1</v>
      </c>
      <c r="AI272" s="61">
        <v>1</v>
      </c>
      <c r="AJ272" s="61">
        <v>1</v>
      </c>
      <c r="AK272" s="61">
        <v>1</v>
      </c>
      <c r="AL272" s="61">
        <v>0.8</v>
      </c>
      <c r="AM272" s="68">
        <f t="shared" si="24"/>
        <v>44</v>
      </c>
      <c r="AN272" s="69">
        <f t="shared" si="25"/>
        <v>0</v>
      </c>
      <c r="AO272" s="69">
        <f t="shared" si="26"/>
        <v>0</v>
      </c>
      <c r="AP272" s="69">
        <f t="shared" si="27"/>
        <v>0</v>
      </c>
      <c r="AQ272" s="69"/>
      <c r="AR272" s="99"/>
      <c r="AS272" s="99"/>
      <c r="AT272" s="99"/>
      <c r="AU272" s="99"/>
    </row>
    <row r="273" spans="1:47">
      <c r="A273" s="11" t="s">
        <v>171</v>
      </c>
      <c r="B273" s="11">
        <v>3005</v>
      </c>
      <c r="D273" s="49" t="s">
        <v>22</v>
      </c>
      <c r="E273" s="47">
        <v>7</v>
      </c>
      <c r="F273" s="47">
        <v>9</v>
      </c>
      <c r="G273" s="47">
        <v>8</v>
      </c>
      <c r="H273" s="47">
        <v>0</v>
      </c>
      <c r="I273" s="47">
        <v>0</v>
      </c>
      <c r="J273" s="47">
        <v>0</v>
      </c>
      <c r="K273" s="47" t="s">
        <v>41</v>
      </c>
      <c r="L273" s="48">
        <v>0</v>
      </c>
      <c r="M273" s="48"/>
      <c r="N273" s="47"/>
      <c r="O273" s="11" t="s">
        <v>10</v>
      </c>
      <c r="P273" s="11" t="s">
        <v>33</v>
      </c>
      <c r="Q273" s="11" t="s">
        <v>25</v>
      </c>
      <c r="W273" s="45">
        <v>0</v>
      </c>
      <c r="X273" s="45">
        <v>1</v>
      </c>
      <c r="Y273" s="45">
        <v>4</v>
      </c>
      <c r="Z273" s="45"/>
      <c r="AA273" s="184" t="s">
        <v>10</v>
      </c>
      <c r="AB273" s="11" t="s">
        <v>335</v>
      </c>
      <c r="AC273" s="60">
        <f t="shared" si="21"/>
        <v>-0.5</v>
      </c>
      <c r="AD273" s="60">
        <f t="shared" si="22"/>
        <v>0</v>
      </c>
      <c r="AE273" s="61">
        <f t="shared" si="23"/>
        <v>-0.5</v>
      </c>
      <c r="AF273" s="61">
        <f>INDEX($BA$26:BF$44,MATCH(AE273,$AZ$26:$AZ$44,-1),MATCH(D273,$BA$25:$BF$25))</f>
        <v>0</v>
      </c>
      <c r="AG273" s="61">
        <v>1</v>
      </c>
      <c r="AH273" s="61">
        <v>1</v>
      </c>
      <c r="AI273" s="61">
        <v>1</v>
      </c>
      <c r="AJ273" s="61">
        <v>1</v>
      </c>
      <c r="AK273" s="61">
        <v>0.8</v>
      </c>
      <c r="AL273" s="61">
        <v>0.8</v>
      </c>
      <c r="AM273" s="61">
        <f t="shared" si="24"/>
        <v>35.200000000000003</v>
      </c>
      <c r="AN273" s="62">
        <f t="shared" si="25"/>
        <v>0</v>
      </c>
      <c r="AO273" s="62">
        <f t="shared" si="26"/>
        <v>0</v>
      </c>
      <c r="AP273" s="62">
        <f t="shared" si="27"/>
        <v>0</v>
      </c>
      <c r="AQ273" s="62"/>
      <c r="AR273" s="99"/>
      <c r="AS273" s="99"/>
      <c r="AT273" s="99"/>
      <c r="AU273" s="99"/>
    </row>
    <row r="274" spans="1:47">
      <c r="A274" s="11" t="s">
        <v>312</v>
      </c>
      <c r="B274" s="11">
        <v>2934</v>
      </c>
      <c r="D274" s="49" t="s">
        <v>22</v>
      </c>
      <c r="E274" s="47">
        <v>1</v>
      </c>
      <c r="F274" s="47">
        <v>1</v>
      </c>
      <c r="G274" s="47">
        <v>0</v>
      </c>
      <c r="H274" s="47">
        <v>0</v>
      </c>
      <c r="I274" s="47">
        <v>0</v>
      </c>
      <c r="J274" s="47">
        <v>0</v>
      </c>
      <c r="K274" s="47" t="s">
        <v>41</v>
      </c>
      <c r="L274" s="48">
        <v>0</v>
      </c>
      <c r="M274" s="48"/>
      <c r="N274" s="47"/>
      <c r="O274" s="11" t="s">
        <v>10</v>
      </c>
      <c r="P274" s="11" t="s">
        <v>33</v>
      </c>
      <c r="Q274" s="11" t="s">
        <v>25</v>
      </c>
      <c r="W274" s="45">
        <v>0</v>
      </c>
      <c r="X274" s="45">
        <v>2</v>
      </c>
      <c r="Y274" s="45">
        <v>2</v>
      </c>
      <c r="Z274" s="45"/>
      <c r="AA274" s="184" t="s">
        <v>10</v>
      </c>
      <c r="AB274" s="11" t="s">
        <v>351</v>
      </c>
      <c r="AC274" s="60">
        <f t="shared" si="21"/>
        <v>-0.5</v>
      </c>
      <c r="AD274" s="60">
        <f t="shared" si="22"/>
        <v>0</v>
      </c>
      <c r="AE274" s="61">
        <f t="shared" si="23"/>
        <v>-0.5</v>
      </c>
      <c r="AF274" s="61">
        <f>INDEX($BA$26:BF$44,MATCH(AE274,$AZ$26:$AZ$44,-1),MATCH(D274,$BA$25:$BF$25))</f>
        <v>0</v>
      </c>
      <c r="AG274" s="61">
        <v>1</v>
      </c>
      <c r="AH274" s="61">
        <v>1</v>
      </c>
      <c r="AI274" s="61">
        <v>1</v>
      </c>
      <c r="AJ274" s="61">
        <v>1</v>
      </c>
      <c r="AK274" s="61">
        <v>0.8</v>
      </c>
      <c r="AL274" s="61">
        <v>0.8</v>
      </c>
      <c r="AM274" s="61">
        <f t="shared" si="24"/>
        <v>35.200000000000003</v>
      </c>
      <c r="AN274" s="62">
        <f t="shared" si="25"/>
        <v>0</v>
      </c>
      <c r="AO274" s="62">
        <f t="shared" si="26"/>
        <v>0</v>
      </c>
      <c r="AP274" s="62">
        <f t="shared" si="27"/>
        <v>0</v>
      </c>
      <c r="AQ274" s="62"/>
      <c r="AR274" s="99"/>
      <c r="AS274" s="99"/>
      <c r="AT274" s="99"/>
      <c r="AU274" s="99"/>
    </row>
    <row r="275" spans="1:47">
      <c r="A275" s="11" t="s">
        <v>165</v>
      </c>
      <c r="B275" s="11">
        <v>2903</v>
      </c>
      <c r="D275" s="49" t="s">
        <v>22</v>
      </c>
      <c r="E275" s="47">
        <v>3</v>
      </c>
      <c r="F275" s="47">
        <v>0</v>
      </c>
      <c r="G275" s="47">
        <v>0</v>
      </c>
      <c r="H275" s="47">
        <v>0</v>
      </c>
      <c r="I275" s="47">
        <v>0</v>
      </c>
      <c r="J275" s="47">
        <v>0</v>
      </c>
      <c r="K275" s="47" t="s">
        <v>41</v>
      </c>
      <c r="L275" s="48">
        <v>0</v>
      </c>
      <c r="M275" s="48"/>
      <c r="N275" s="47"/>
      <c r="O275" s="11" t="s">
        <v>10</v>
      </c>
      <c r="P275" s="11" t="s">
        <v>33</v>
      </c>
      <c r="Q275" s="11" t="s">
        <v>25</v>
      </c>
      <c r="R275" s="11" t="s">
        <v>34</v>
      </c>
      <c r="W275" s="45">
        <v>0</v>
      </c>
      <c r="X275" s="45">
        <v>1</v>
      </c>
      <c r="Y275" s="45">
        <v>3</v>
      </c>
      <c r="Z275" s="45"/>
      <c r="AA275" s="184" t="s">
        <v>10</v>
      </c>
      <c r="AB275" s="11" t="s">
        <v>335</v>
      </c>
      <c r="AC275" s="60">
        <f t="shared" si="21"/>
        <v>-0.5</v>
      </c>
      <c r="AD275" s="60">
        <f t="shared" si="22"/>
        <v>0</v>
      </c>
      <c r="AE275" s="61">
        <f t="shared" si="23"/>
        <v>-0.5</v>
      </c>
      <c r="AF275" s="61">
        <f>INDEX($BA$26:BF$44,MATCH(AE275,$AZ$26:$AZ$44,-1),MATCH(D275,$BA$25:$BF$25))</f>
        <v>0</v>
      </c>
      <c r="AG275" s="61">
        <v>1</v>
      </c>
      <c r="AH275" s="61">
        <v>1</v>
      </c>
      <c r="AI275" s="61">
        <v>1</v>
      </c>
      <c r="AJ275" s="61">
        <v>1</v>
      </c>
      <c r="AK275" s="61">
        <v>1</v>
      </c>
      <c r="AL275" s="61">
        <v>0.8</v>
      </c>
      <c r="AM275" s="61">
        <f t="shared" si="24"/>
        <v>44</v>
      </c>
      <c r="AN275" s="62">
        <f t="shared" si="25"/>
        <v>0</v>
      </c>
      <c r="AO275" s="62">
        <f t="shared" si="26"/>
        <v>0</v>
      </c>
      <c r="AP275" s="62">
        <f t="shared" si="27"/>
        <v>0</v>
      </c>
      <c r="AQ275" s="62"/>
      <c r="AR275" s="99"/>
      <c r="AS275" s="99"/>
      <c r="AT275" s="99"/>
      <c r="AU275" s="99"/>
    </row>
    <row r="276" spans="1:47">
      <c r="A276" s="78" t="s">
        <v>59</v>
      </c>
      <c r="B276" s="78">
        <v>110</v>
      </c>
      <c r="C276" s="78"/>
      <c r="D276" s="79" t="s">
        <v>22</v>
      </c>
      <c r="E276" s="80">
        <v>5</v>
      </c>
      <c r="F276" s="80">
        <v>6</v>
      </c>
      <c r="G276" s="80">
        <v>1</v>
      </c>
      <c r="H276" s="80">
        <v>0</v>
      </c>
      <c r="I276" s="80">
        <v>0</v>
      </c>
      <c r="J276" s="80">
        <v>0</v>
      </c>
      <c r="K276" s="80" t="s">
        <v>41</v>
      </c>
      <c r="L276" s="81">
        <v>0</v>
      </c>
      <c r="M276" s="81"/>
      <c r="N276" s="80"/>
      <c r="O276" s="78" t="s">
        <v>10</v>
      </c>
      <c r="P276" s="78" t="s">
        <v>33</v>
      </c>
      <c r="Q276" s="78" t="s">
        <v>25</v>
      </c>
      <c r="R276" s="78"/>
      <c r="S276" s="78"/>
      <c r="T276" s="78"/>
      <c r="U276" s="78"/>
      <c r="V276" s="78"/>
      <c r="W276" s="56">
        <v>0</v>
      </c>
      <c r="X276" s="56">
        <v>0</v>
      </c>
      <c r="Y276" s="56">
        <v>3</v>
      </c>
      <c r="Z276" s="56"/>
      <c r="AA276" s="186" t="s">
        <v>10</v>
      </c>
      <c r="AB276" s="78" t="s">
        <v>332</v>
      </c>
      <c r="AC276" s="60">
        <f t="shared" ref="AC276:AC310" si="28">VLOOKUP(L276,$AS$23:$AU$40,3)</f>
        <v>-0.5</v>
      </c>
      <c r="AD276" s="60">
        <f t="shared" ref="AD276:AD310" si="29">VLOOKUP(H276,$AW$23:$AX$36,2)</f>
        <v>0</v>
      </c>
      <c r="AE276" s="61">
        <f t="shared" ref="AE276:AE339" si="30">AC276+AD276</f>
        <v>-0.5</v>
      </c>
      <c r="AF276" s="61">
        <f>INDEX($BA$26:BF$44,MATCH(AE276,$AZ$26:$AZ$44,-1),MATCH(D276,$BA$25:$BF$25))</f>
        <v>0</v>
      </c>
      <c r="AG276" s="61">
        <v>1</v>
      </c>
      <c r="AH276" s="61">
        <v>1</v>
      </c>
      <c r="AI276" s="61">
        <v>1</v>
      </c>
      <c r="AJ276" s="61">
        <v>1</v>
      </c>
      <c r="AK276" s="61">
        <v>1</v>
      </c>
      <c r="AL276" s="61">
        <v>0.8</v>
      </c>
      <c r="AM276" s="84">
        <f t="shared" ref="AM276:AM339" si="31">(VLOOKUP(L276,$AS$23:$AV$40,4))*AG276*AH276*AI276*AJ276*AK276*AL276</f>
        <v>44</v>
      </c>
      <c r="AN276" s="85">
        <f t="shared" ref="AN276:AN339" si="32">AM276*((10^H276)*W276)</f>
        <v>0</v>
      </c>
      <c r="AO276" s="85">
        <f t="shared" ref="AO276:AO310" si="33">INDEX($BK$23:$BU$36,MATCH(L276,$BJ$23:$BJ$36),MATCH(H276,$BK$22:$BU$22))</f>
        <v>0</v>
      </c>
      <c r="AP276" s="85">
        <f t="shared" ref="AP276:AP339" si="34">AO276*W276</f>
        <v>0</v>
      </c>
      <c r="AR276" s="99"/>
      <c r="AS276" s="99"/>
      <c r="AT276" s="99"/>
      <c r="AU276" s="99"/>
    </row>
    <row r="277" spans="1:47">
      <c r="A277" s="11" t="s">
        <v>331</v>
      </c>
      <c r="B277" s="11">
        <v>3240</v>
      </c>
      <c r="D277" s="49" t="s">
        <v>22</v>
      </c>
      <c r="E277" s="47">
        <v>2</v>
      </c>
      <c r="F277" s="47">
        <v>0</v>
      </c>
      <c r="G277" s="47">
        <v>0</v>
      </c>
      <c r="H277" s="47">
        <v>0</v>
      </c>
      <c r="I277" s="47">
        <v>0</v>
      </c>
      <c r="J277" s="47">
        <v>0</v>
      </c>
      <c r="K277" s="47" t="s">
        <v>41</v>
      </c>
      <c r="L277" s="48">
        <v>0</v>
      </c>
      <c r="M277" s="48"/>
      <c r="N277" s="47"/>
      <c r="O277" s="11" t="s">
        <v>10</v>
      </c>
      <c r="P277" s="11" t="s">
        <v>33</v>
      </c>
      <c r="Q277" s="11" t="s">
        <v>25</v>
      </c>
      <c r="R277" s="11" t="s">
        <v>34</v>
      </c>
      <c r="W277" s="45">
        <v>0</v>
      </c>
      <c r="X277" s="45">
        <v>0</v>
      </c>
      <c r="Y277" s="45">
        <v>5</v>
      </c>
      <c r="Z277" s="45"/>
      <c r="AA277" s="184" t="s">
        <v>10</v>
      </c>
      <c r="AB277" s="11" t="s">
        <v>351</v>
      </c>
      <c r="AC277" s="60">
        <f t="shared" si="28"/>
        <v>-0.5</v>
      </c>
      <c r="AD277" s="60">
        <f t="shared" si="29"/>
        <v>0</v>
      </c>
      <c r="AE277" s="61">
        <f t="shared" si="30"/>
        <v>-0.5</v>
      </c>
      <c r="AF277" s="61">
        <f>INDEX($BA$26:BF$44,MATCH(AE277,$AZ$26:$AZ$44,-1),MATCH(D277,$BA$25:$BF$25))</f>
        <v>0</v>
      </c>
      <c r="AG277" s="61">
        <v>1</v>
      </c>
      <c r="AH277" s="61">
        <v>1</v>
      </c>
      <c r="AI277" s="61">
        <v>1</v>
      </c>
      <c r="AJ277" s="61">
        <v>1</v>
      </c>
      <c r="AK277" s="61">
        <v>0.8</v>
      </c>
      <c r="AL277" s="61">
        <v>0.8</v>
      </c>
      <c r="AM277" s="61">
        <f t="shared" si="31"/>
        <v>35.200000000000003</v>
      </c>
      <c r="AN277" s="62">
        <f t="shared" si="32"/>
        <v>0</v>
      </c>
      <c r="AO277" s="62">
        <f t="shared" si="33"/>
        <v>0</v>
      </c>
      <c r="AP277" s="62">
        <f t="shared" si="34"/>
        <v>0</v>
      </c>
      <c r="AQ277" s="62"/>
      <c r="AR277" s="99"/>
      <c r="AS277" s="99"/>
      <c r="AT277" s="99"/>
      <c r="AU277" s="99"/>
    </row>
    <row r="278" spans="1:47">
      <c r="A278" s="11" t="s">
        <v>209</v>
      </c>
      <c r="B278" s="11">
        <v>838</v>
      </c>
      <c r="D278" s="49" t="s">
        <v>22</v>
      </c>
      <c r="E278" s="47">
        <v>5</v>
      </c>
      <c r="F278" s="47">
        <v>9</v>
      </c>
      <c r="G278" s="47">
        <v>3</v>
      </c>
      <c r="H278" s="47">
        <v>0</v>
      </c>
      <c r="I278" s="47">
        <v>0</v>
      </c>
      <c r="J278" s="47">
        <v>0</v>
      </c>
      <c r="K278" s="47" t="s">
        <v>41</v>
      </c>
      <c r="L278" s="48">
        <v>0</v>
      </c>
      <c r="M278" s="48"/>
      <c r="N278" s="47"/>
      <c r="O278" s="11" t="s">
        <v>10</v>
      </c>
      <c r="P278" s="11" t="s">
        <v>33</v>
      </c>
      <c r="Q278" s="11" t="s">
        <v>25</v>
      </c>
      <c r="W278" s="45">
        <v>0</v>
      </c>
      <c r="X278" s="45">
        <v>0</v>
      </c>
      <c r="Y278" s="45">
        <v>4</v>
      </c>
      <c r="Z278" s="45"/>
      <c r="AA278" s="184" t="s">
        <v>10</v>
      </c>
      <c r="AB278" s="11" t="s">
        <v>348</v>
      </c>
      <c r="AC278" s="60">
        <f t="shared" si="28"/>
        <v>-0.5</v>
      </c>
      <c r="AD278" s="60">
        <f t="shared" si="29"/>
        <v>0</v>
      </c>
      <c r="AE278" s="61">
        <f t="shared" si="30"/>
        <v>-0.5</v>
      </c>
      <c r="AF278" s="61">
        <f>INDEX($BA$26:BF$44,MATCH(AE278,$AZ$26:$AZ$44,-1),MATCH(D278,$BA$25:$BF$25))</f>
        <v>0</v>
      </c>
      <c r="AG278" s="61">
        <v>1</v>
      </c>
      <c r="AH278" s="61">
        <v>1</v>
      </c>
      <c r="AI278" s="61">
        <v>1</v>
      </c>
      <c r="AJ278" s="61">
        <v>1</v>
      </c>
      <c r="AK278" s="61">
        <v>1</v>
      </c>
      <c r="AL278" s="61">
        <v>0.8</v>
      </c>
      <c r="AM278" s="61">
        <f t="shared" si="31"/>
        <v>44</v>
      </c>
      <c r="AN278" s="62">
        <f t="shared" si="32"/>
        <v>0</v>
      </c>
      <c r="AO278" s="62">
        <f t="shared" si="33"/>
        <v>0</v>
      </c>
      <c r="AP278" s="62">
        <f t="shared" si="34"/>
        <v>0</v>
      </c>
      <c r="AQ278" s="62"/>
      <c r="AR278" s="99"/>
      <c r="AS278" s="99"/>
      <c r="AT278" s="99"/>
      <c r="AU278" s="99"/>
    </row>
    <row r="279" spans="1:47">
      <c r="A279" s="11" t="s">
        <v>156</v>
      </c>
      <c r="B279" s="11">
        <v>2703</v>
      </c>
      <c r="D279" s="49" t="s">
        <v>22</v>
      </c>
      <c r="E279" s="47">
        <v>3</v>
      </c>
      <c r="F279" s="47">
        <v>2</v>
      </c>
      <c r="G279" s="47">
        <v>4</v>
      </c>
      <c r="H279" s="47">
        <v>0</v>
      </c>
      <c r="I279" s="47">
        <v>0</v>
      </c>
      <c r="J279" s="47">
        <v>0</v>
      </c>
      <c r="K279" s="47" t="s">
        <v>41</v>
      </c>
      <c r="L279" s="48">
        <v>0</v>
      </c>
      <c r="M279" s="48"/>
      <c r="N279" s="47"/>
      <c r="O279" s="11" t="s">
        <v>10</v>
      </c>
      <c r="P279" s="11" t="s">
        <v>33</v>
      </c>
      <c r="Q279" s="11" t="s">
        <v>25</v>
      </c>
      <c r="W279" s="45">
        <v>0</v>
      </c>
      <c r="X279" s="45">
        <v>0</v>
      </c>
      <c r="Y279" s="45">
        <v>0</v>
      </c>
      <c r="Z279" s="45"/>
      <c r="AA279" s="184" t="s">
        <v>10</v>
      </c>
      <c r="AB279" s="11" t="s">
        <v>335</v>
      </c>
      <c r="AC279" s="60">
        <f t="shared" si="28"/>
        <v>-0.5</v>
      </c>
      <c r="AD279" s="60">
        <f t="shared" si="29"/>
        <v>0</v>
      </c>
      <c r="AE279" s="61">
        <f t="shared" si="30"/>
        <v>-0.5</v>
      </c>
      <c r="AF279" s="61">
        <f>INDEX($BA$26:BF$44,MATCH(AE279,$AZ$26:$AZ$44,-1),MATCH(D279,$BA$25:$BF$25))</f>
        <v>0</v>
      </c>
      <c r="AG279" s="61">
        <v>1</v>
      </c>
      <c r="AH279" s="61">
        <v>1</v>
      </c>
      <c r="AI279" s="61">
        <v>1</v>
      </c>
      <c r="AJ279" s="61">
        <v>1</v>
      </c>
      <c r="AK279" s="61">
        <v>1</v>
      </c>
      <c r="AL279" s="61">
        <v>0.8</v>
      </c>
      <c r="AM279" s="61">
        <f t="shared" si="31"/>
        <v>44</v>
      </c>
      <c r="AN279" s="62">
        <f t="shared" si="32"/>
        <v>0</v>
      </c>
      <c r="AO279" s="62">
        <f t="shared" si="33"/>
        <v>0</v>
      </c>
      <c r="AP279" s="62">
        <f t="shared" si="34"/>
        <v>0</v>
      </c>
      <c r="AQ279" s="62"/>
      <c r="AR279" s="99"/>
      <c r="AS279" s="99"/>
      <c r="AT279" s="99"/>
      <c r="AU279" s="99"/>
    </row>
    <row r="280" spans="1:47">
      <c r="A280" s="11" t="s">
        <v>168</v>
      </c>
      <c r="B280" s="11">
        <v>2909</v>
      </c>
      <c r="D280" s="49" t="s">
        <v>22</v>
      </c>
      <c r="E280" s="47">
        <v>0</v>
      </c>
      <c r="F280" s="47">
        <v>0</v>
      </c>
      <c r="G280" s="47">
        <v>0</v>
      </c>
      <c r="H280" s="47">
        <v>0</v>
      </c>
      <c r="I280" s="47">
        <v>0</v>
      </c>
      <c r="J280" s="47">
        <v>0</v>
      </c>
      <c r="K280" s="47" t="s">
        <v>41</v>
      </c>
      <c r="L280" s="48">
        <v>0</v>
      </c>
      <c r="M280" s="48"/>
      <c r="N280" s="47"/>
      <c r="O280" s="11" t="s">
        <v>36</v>
      </c>
      <c r="P280" s="11" t="s">
        <v>10</v>
      </c>
      <c r="Q280" s="11" t="s">
        <v>33</v>
      </c>
      <c r="R280" s="11" t="s">
        <v>25</v>
      </c>
      <c r="W280" s="45">
        <v>0</v>
      </c>
      <c r="X280" s="45">
        <v>0</v>
      </c>
      <c r="Y280" s="45">
        <v>0</v>
      </c>
      <c r="Z280" s="45"/>
      <c r="AA280" s="184" t="s">
        <v>10</v>
      </c>
      <c r="AB280" s="11" t="s">
        <v>335</v>
      </c>
      <c r="AC280" s="60">
        <f t="shared" si="28"/>
        <v>-0.5</v>
      </c>
      <c r="AD280" s="60">
        <f t="shared" si="29"/>
        <v>0</v>
      </c>
      <c r="AE280" s="61">
        <f t="shared" si="30"/>
        <v>-0.5</v>
      </c>
      <c r="AF280" s="61">
        <f>INDEX($BA$26:BF$44,MATCH(AE280,$AZ$26:$AZ$44,-1),MATCH(D280,$BA$25:$BF$25))</f>
        <v>0</v>
      </c>
      <c r="AG280" s="61">
        <v>1</v>
      </c>
      <c r="AH280" s="61">
        <v>1</v>
      </c>
      <c r="AI280" s="61">
        <v>1</v>
      </c>
      <c r="AJ280" s="61">
        <v>1</v>
      </c>
      <c r="AK280" s="61">
        <v>1</v>
      </c>
      <c r="AL280" s="61">
        <v>0.8</v>
      </c>
      <c r="AM280" s="61">
        <f t="shared" si="31"/>
        <v>44</v>
      </c>
      <c r="AN280" s="62">
        <f t="shared" si="32"/>
        <v>0</v>
      </c>
      <c r="AO280" s="62">
        <f t="shared" si="33"/>
        <v>0</v>
      </c>
      <c r="AP280" s="62">
        <f t="shared" si="34"/>
        <v>0</v>
      </c>
      <c r="AQ280" s="62"/>
      <c r="AR280" s="99"/>
      <c r="AS280" s="99"/>
      <c r="AT280" s="99"/>
      <c r="AU280" s="99"/>
    </row>
    <row r="281" spans="1:47">
      <c r="A281" s="11" t="s">
        <v>187</v>
      </c>
      <c r="B281" s="11">
        <v>331</v>
      </c>
      <c r="D281" s="49" t="s">
        <v>22</v>
      </c>
      <c r="E281" s="47">
        <v>8</v>
      </c>
      <c r="F281" s="47" t="s">
        <v>18</v>
      </c>
      <c r="G281" s="47">
        <v>5</v>
      </c>
      <c r="H281" s="47">
        <v>0</v>
      </c>
      <c r="I281" s="47">
        <v>0</v>
      </c>
      <c r="J281" s="47">
        <v>0</v>
      </c>
      <c r="K281" s="47" t="s">
        <v>41</v>
      </c>
      <c r="L281" s="48">
        <v>0</v>
      </c>
      <c r="M281" s="48"/>
      <c r="N281" s="47"/>
      <c r="O281" s="11" t="s">
        <v>10</v>
      </c>
      <c r="P281" s="11" t="s">
        <v>21</v>
      </c>
      <c r="Q281" s="11" t="s">
        <v>33</v>
      </c>
      <c r="R281" s="11" t="s">
        <v>25</v>
      </c>
      <c r="W281" s="45">
        <v>0</v>
      </c>
      <c r="X281" s="45">
        <v>0</v>
      </c>
      <c r="Y281" s="45">
        <v>3</v>
      </c>
      <c r="Z281" s="45"/>
      <c r="AA281" s="184" t="s">
        <v>10</v>
      </c>
      <c r="AB281" s="11" t="s">
        <v>348</v>
      </c>
      <c r="AC281" s="60">
        <f t="shared" si="28"/>
        <v>-0.5</v>
      </c>
      <c r="AD281" s="60">
        <f t="shared" si="29"/>
        <v>0</v>
      </c>
      <c r="AE281" s="61">
        <f t="shared" si="30"/>
        <v>-0.5</v>
      </c>
      <c r="AF281" s="61">
        <f>INDEX($BA$26:BF$44,MATCH(AE281,$AZ$26:$AZ$44,-1),MATCH(D281,$BA$25:$BF$25))</f>
        <v>0</v>
      </c>
      <c r="AG281" s="61">
        <v>1</v>
      </c>
      <c r="AH281" s="61">
        <v>1</v>
      </c>
      <c r="AI281" s="61">
        <v>1.2</v>
      </c>
      <c r="AJ281" s="61">
        <v>1</v>
      </c>
      <c r="AK281" s="61">
        <v>1</v>
      </c>
      <c r="AL281" s="61">
        <v>0.8</v>
      </c>
      <c r="AM281" s="61">
        <f t="shared" si="31"/>
        <v>52.800000000000004</v>
      </c>
      <c r="AN281" s="62">
        <f t="shared" si="32"/>
        <v>0</v>
      </c>
      <c r="AO281" s="62">
        <f t="shared" si="33"/>
        <v>0</v>
      </c>
      <c r="AP281" s="62">
        <f t="shared" si="34"/>
        <v>0</v>
      </c>
      <c r="AQ281" s="62"/>
      <c r="AR281" s="99"/>
      <c r="AS281" s="99"/>
      <c r="AT281" s="99"/>
      <c r="AU281" s="99"/>
    </row>
    <row r="282" spans="1:47">
      <c r="A282" s="11" t="s">
        <v>189</v>
      </c>
      <c r="B282" s="11">
        <v>338</v>
      </c>
      <c r="D282" s="49" t="s">
        <v>22</v>
      </c>
      <c r="E282" s="47">
        <v>2</v>
      </c>
      <c r="F282" s="47">
        <v>4</v>
      </c>
      <c r="G282" s="47">
        <v>0</v>
      </c>
      <c r="H282" s="47">
        <v>0</v>
      </c>
      <c r="I282" s="47">
        <v>0</v>
      </c>
      <c r="J282" s="47">
        <v>0</v>
      </c>
      <c r="K282" s="47" t="s">
        <v>41</v>
      </c>
      <c r="L282" s="48">
        <v>0</v>
      </c>
      <c r="M282" s="48"/>
      <c r="N282" s="47"/>
      <c r="O282" s="11" t="s">
        <v>10</v>
      </c>
      <c r="P282" s="11" t="s">
        <v>35</v>
      </c>
      <c r="Q282" s="11" t="s">
        <v>33</v>
      </c>
      <c r="R282" s="11" t="s">
        <v>25</v>
      </c>
      <c r="S282" s="11" t="s">
        <v>6</v>
      </c>
      <c r="W282" s="45">
        <v>0</v>
      </c>
      <c r="X282" s="45">
        <v>0</v>
      </c>
      <c r="Y282" s="45">
        <v>2</v>
      </c>
      <c r="Z282" s="45"/>
      <c r="AA282" s="184" t="s">
        <v>10</v>
      </c>
      <c r="AB282" s="11" t="s">
        <v>348</v>
      </c>
      <c r="AC282" s="60">
        <f t="shared" si="28"/>
        <v>-0.5</v>
      </c>
      <c r="AD282" s="60">
        <f t="shared" si="29"/>
        <v>0</v>
      </c>
      <c r="AE282" s="61">
        <f t="shared" si="30"/>
        <v>-0.5</v>
      </c>
      <c r="AF282" s="61">
        <f>INDEX($BA$26:BF$44,MATCH(AE282,$AZ$26:$AZ$44,-1),MATCH(D282,$BA$25:$BF$25))</f>
        <v>0</v>
      </c>
      <c r="AG282" s="61">
        <v>1</v>
      </c>
      <c r="AH282" s="61">
        <v>1</v>
      </c>
      <c r="AI282" s="61">
        <v>1</v>
      </c>
      <c r="AJ282" s="61">
        <v>1</v>
      </c>
      <c r="AK282" s="61">
        <v>0.8</v>
      </c>
      <c r="AL282" s="61">
        <v>0.8</v>
      </c>
      <c r="AM282" s="61">
        <f t="shared" si="31"/>
        <v>35.200000000000003</v>
      </c>
      <c r="AN282" s="62">
        <f t="shared" si="32"/>
        <v>0</v>
      </c>
      <c r="AO282" s="62">
        <f t="shared" si="33"/>
        <v>0</v>
      </c>
      <c r="AP282" s="62">
        <f t="shared" si="34"/>
        <v>0</v>
      </c>
      <c r="AQ282" s="62"/>
      <c r="AR282" s="99"/>
      <c r="AS282" s="99"/>
      <c r="AT282" s="99"/>
      <c r="AU282" s="99"/>
    </row>
    <row r="283" spans="1:47">
      <c r="A283" s="11" t="s">
        <v>190</v>
      </c>
      <c r="B283" s="11">
        <v>433</v>
      </c>
      <c r="D283" s="49" t="s">
        <v>22</v>
      </c>
      <c r="E283" s="47">
        <v>5</v>
      </c>
      <c r="F283" s="47" t="s">
        <v>15</v>
      </c>
      <c r="G283" s="47">
        <v>0</v>
      </c>
      <c r="H283" s="47">
        <v>0</v>
      </c>
      <c r="I283" s="47">
        <v>0</v>
      </c>
      <c r="J283" s="47">
        <v>0</v>
      </c>
      <c r="K283" s="47" t="s">
        <v>41</v>
      </c>
      <c r="L283" s="48">
        <v>0</v>
      </c>
      <c r="M283" s="48"/>
      <c r="N283" s="47"/>
      <c r="O283" s="11" t="s">
        <v>10</v>
      </c>
      <c r="P283" s="11" t="s">
        <v>35</v>
      </c>
      <c r="Q283" s="11" t="s">
        <v>33</v>
      </c>
      <c r="R283" s="11" t="s">
        <v>25</v>
      </c>
      <c r="W283" s="45">
        <v>0</v>
      </c>
      <c r="X283" s="45">
        <v>0</v>
      </c>
      <c r="Y283" s="45">
        <v>4</v>
      </c>
      <c r="Z283" s="45"/>
      <c r="AA283" s="184" t="s">
        <v>10</v>
      </c>
      <c r="AB283" s="11" t="s">
        <v>348</v>
      </c>
      <c r="AC283" s="60">
        <f t="shared" si="28"/>
        <v>-0.5</v>
      </c>
      <c r="AD283" s="60">
        <f t="shared" si="29"/>
        <v>0</v>
      </c>
      <c r="AE283" s="61">
        <f t="shared" si="30"/>
        <v>-0.5</v>
      </c>
      <c r="AF283" s="61">
        <f>INDEX($BA$26:BF$44,MATCH(AE283,$AZ$26:$AZ$44,-1),MATCH(D283,$BA$25:$BF$25))</f>
        <v>0</v>
      </c>
      <c r="AG283" s="61">
        <v>1</v>
      </c>
      <c r="AH283" s="61">
        <v>1</v>
      </c>
      <c r="AI283" s="61">
        <v>1</v>
      </c>
      <c r="AJ283" s="61">
        <v>1</v>
      </c>
      <c r="AK283" s="61">
        <v>1</v>
      </c>
      <c r="AL283" s="61">
        <v>0.8</v>
      </c>
      <c r="AM283" s="61">
        <f t="shared" si="31"/>
        <v>44</v>
      </c>
      <c r="AN283" s="62">
        <f t="shared" si="32"/>
        <v>0</v>
      </c>
      <c r="AO283" s="62">
        <f t="shared" si="33"/>
        <v>0</v>
      </c>
      <c r="AP283" s="62">
        <f t="shared" si="34"/>
        <v>0</v>
      </c>
      <c r="AQ283" s="62"/>
      <c r="AR283" s="99"/>
      <c r="AS283" s="99"/>
      <c r="AT283" s="99"/>
      <c r="AU283" s="99"/>
    </row>
    <row r="284" spans="1:47">
      <c r="A284" s="11" t="s">
        <v>289</v>
      </c>
      <c r="B284" s="11">
        <v>2539</v>
      </c>
      <c r="D284" s="49" t="s">
        <v>22</v>
      </c>
      <c r="E284" s="47">
        <v>3</v>
      </c>
      <c r="F284" s="47">
        <v>7</v>
      </c>
      <c r="G284" s="47">
        <v>3</v>
      </c>
      <c r="H284" s="47">
        <v>0</v>
      </c>
      <c r="I284" s="47">
        <v>0</v>
      </c>
      <c r="J284" s="47">
        <v>0</v>
      </c>
      <c r="K284" s="47" t="s">
        <v>41</v>
      </c>
      <c r="L284" s="48">
        <v>0</v>
      </c>
      <c r="M284" s="48"/>
      <c r="N284" s="47"/>
      <c r="O284" s="11" t="s">
        <v>10</v>
      </c>
      <c r="P284" s="11" t="s">
        <v>33</v>
      </c>
      <c r="Q284" s="11" t="s">
        <v>25</v>
      </c>
      <c r="W284" s="45">
        <v>0</v>
      </c>
      <c r="X284" s="45">
        <v>0</v>
      </c>
      <c r="Y284" s="45">
        <v>0</v>
      </c>
      <c r="Z284" s="45"/>
      <c r="AA284" s="184" t="s">
        <v>10</v>
      </c>
      <c r="AB284" s="11" t="s">
        <v>351</v>
      </c>
      <c r="AC284" s="60">
        <f t="shared" si="28"/>
        <v>-0.5</v>
      </c>
      <c r="AD284" s="60">
        <f t="shared" si="29"/>
        <v>0</v>
      </c>
      <c r="AE284" s="61">
        <f t="shared" si="30"/>
        <v>-0.5</v>
      </c>
      <c r="AF284" s="61">
        <f>INDEX($BA$26:BF$44,MATCH(AE284,$AZ$26:$AZ$44,-1),MATCH(D284,$BA$25:$BF$25))</f>
        <v>0</v>
      </c>
      <c r="AG284" s="61">
        <v>1</v>
      </c>
      <c r="AH284" s="61">
        <v>1</v>
      </c>
      <c r="AI284" s="61">
        <v>1</v>
      </c>
      <c r="AJ284" s="61">
        <v>1</v>
      </c>
      <c r="AK284" s="61">
        <v>1</v>
      </c>
      <c r="AL284" s="61">
        <v>0.8</v>
      </c>
      <c r="AM284" s="61">
        <f t="shared" si="31"/>
        <v>44</v>
      </c>
      <c r="AN284" s="62">
        <f t="shared" si="32"/>
        <v>0</v>
      </c>
      <c r="AO284" s="62">
        <f t="shared" si="33"/>
        <v>0</v>
      </c>
      <c r="AP284" s="62">
        <f t="shared" si="34"/>
        <v>0</v>
      </c>
      <c r="AQ284" s="62"/>
      <c r="AR284" s="100"/>
      <c r="AS284" s="100"/>
      <c r="AT284" s="100"/>
      <c r="AU284" s="100"/>
    </row>
    <row r="285" spans="1:47">
      <c r="A285" s="11" t="s">
        <v>313</v>
      </c>
      <c r="B285" s="11">
        <v>2936</v>
      </c>
      <c r="D285" s="49" t="s">
        <v>22</v>
      </c>
      <c r="E285" s="47">
        <v>9</v>
      </c>
      <c r="F285" s="47" t="s">
        <v>15</v>
      </c>
      <c r="G285" s="47">
        <v>7</v>
      </c>
      <c r="H285" s="47">
        <v>0</v>
      </c>
      <c r="I285" s="47">
        <v>0</v>
      </c>
      <c r="J285" s="47">
        <v>0</v>
      </c>
      <c r="K285" s="47" t="s">
        <v>41</v>
      </c>
      <c r="L285" s="48">
        <v>0</v>
      </c>
      <c r="M285" s="48"/>
      <c r="N285" s="47"/>
      <c r="O285" s="11" t="s">
        <v>10</v>
      </c>
      <c r="P285" s="11" t="s">
        <v>21</v>
      </c>
      <c r="Q285" s="11" t="s">
        <v>33</v>
      </c>
      <c r="R285" s="11" t="s">
        <v>25</v>
      </c>
      <c r="W285" s="45">
        <v>0</v>
      </c>
      <c r="X285" s="45">
        <v>2</v>
      </c>
      <c r="Y285" s="45">
        <v>4</v>
      </c>
      <c r="Z285" s="45"/>
      <c r="AA285" s="184" t="s">
        <v>10</v>
      </c>
      <c r="AB285" s="11" t="s">
        <v>351</v>
      </c>
      <c r="AC285" s="60">
        <f t="shared" si="28"/>
        <v>-0.5</v>
      </c>
      <c r="AD285" s="60">
        <f t="shared" si="29"/>
        <v>0</v>
      </c>
      <c r="AE285" s="61">
        <f t="shared" si="30"/>
        <v>-0.5</v>
      </c>
      <c r="AF285" s="61">
        <f>INDEX($BA$26:BF$44,MATCH(AE285,$AZ$26:$AZ$44,-1),MATCH(D285,$BA$25:$BF$25))</f>
        <v>0</v>
      </c>
      <c r="AG285" s="61">
        <v>1</v>
      </c>
      <c r="AH285" s="61">
        <v>1</v>
      </c>
      <c r="AI285" s="61">
        <v>1</v>
      </c>
      <c r="AJ285" s="61">
        <v>1</v>
      </c>
      <c r="AK285" s="61">
        <v>1</v>
      </c>
      <c r="AL285" s="61">
        <v>0.8</v>
      </c>
      <c r="AM285" s="61">
        <f t="shared" si="31"/>
        <v>44</v>
      </c>
      <c r="AN285" s="62">
        <f t="shared" si="32"/>
        <v>0</v>
      </c>
      <c r="AO285" s="62">
        <f t="shared" si="33"/>
        <v>0</v>
      </c>
      <c r="AP285" s="62">
        <f t="shared" si="34"/>
        <v>0</v>
      </c>
      <c r="AQ285" s="62"/>
      <c r="AR285" s="99"/>
      <c r="AS285" s="99"/>
      <c r="AT285" s="99"/>
      <c r="AU285" s="99"/>
    </row>
    <row r="286" spans="1:47">
      <c r="A286" s="11" t="s">
        <v>65</v>
      </c>
      <c r="B286" s="11">
        <v>303</v>
      </c>
      <c r="D286" s="49" t="s">
        <v>22</v>
      </c>
      <c r="E286" s="47">
        <v>6</v>
      </c>
      <c r="F286" s="47">
        <v>7</v>
      </c>
      <c r="G286" s="47">
        <v>8</v>
      </c>
      <c r="H286" s="47">
        <v>0</v>
      </c>
      <c r="I286" s="47">
        <v>0</v>
      </c>
      <c r="J286" s="47">
        <v>0</v>
      </c>
      <c r="K286" s="47" t="s">
        <v>41</v>
      </c>
      <c r="L286" s="48">
        <v>0</v>
      </c>
      <c r="M286" s="48"/>
      <c r="N286" s="47"/>
      <c r="O286" s="11" t="s">
        <v>10</v>
      </c>
      <c r="P286" s="11" t="s">
        <v>33</v>
      </c>
      <c r="Q286" s="11" t="s">
        <v>25</v>
      </c>
      <c r="S286" s="59"/>
      <c r="T286" s="59"/>
      <c r="W286" s="45">
        <v>0</v>
      </c>
      <c r="X286" s="45">
        <v>0</v>
      </c>
      <c r="Y286" s="45">
        <v>4</v>
      </c>
      <c r="Z286" s="45"/>
      <c r="AA286" s="184" t="s">
        <v>10</v>
      </c>
      <c r="AB286" s="11" t="s">
        <v>332</v>
      </c>
      <c r="AC286" s="60">
        <f t="shared" si="28"/>
        <v>-0.5</v>
      </c>
      <c r="AD286" s="60">
        <f t="shared" si="29"/>
        <v>0</v>
      </c>
      <c r="AE286" s="61">
        <f t="shared" si="30"/>
        <v>-0.5</v>
      </c>
      <c r="AF286" s="61">
        <f>INDEX($BA$26:BF$44,MATCH(AE286,$AZ$26:$AZ$44,-1),MATCH(D286,$BA$25:$BF$25))</f>
        <v>0</v>
      </c>
      <c r="AG286" s="61">
        <v>1</v>
      </c>
      <c r="AH286" s="61">
        <v>1</v>
      </c>
      <c r="AI286" s="61">
        <v>1</v>
      </c>
      <c r="AJ286" s="61">
        <v>1</v>
      </c>
      <c r="AK286" s="61">
        <v>1</v>
      </c>
      <c r="AL286" s="61">
        <v>0.8</v>
      </c>
      <c r="AM286" s="61">
        <f t="shared" si="31"/>
        <v>44</v>
      </c>
      <c r="AN286" s="62">
        <f t="shared" si="32"/>
        <v>0</v>
      </c>
      <c r="AO286" s="62">
        <f t="shared" si="33"/>
        <v>0</v>
      </c>
      <c r="AP286" s="62">
        <f t="shared" si="34"/>
        <v>0</v>
      </c>
      <c r="AR286" s="99"/>
      <c r="AS286" s="99"/>
      <c r="AT286" s="99"/>
      <c r="AU286" s="99"/>
    </row>
    <row r="287" spans="1:47">
      <c r="A287" s="11" t="s">
        <v>60</v>
      </c>
      <c r="B287" s="11">
        <v>201</v>
      </c>
      <c r="D287" s="49" t="s">
        <v>22</v>
      </c>
      <c r="E287" s="47">
        <v>8</v>
      </c>
      <c r="F287" s="47" t="s">
        <v>18</v>
      </c>
      <c r="G287" s="47">
        <v>5</v>
      </c>
      <c r="H287" s="47">
        <v>0</v>
      </c>
      <c r="I287" s="47">
        <v>0</v>
      </c>
      <c r="J287" s="47">
        <v>0</v>
      </c>
      <c r="K287" s="47" t="s">
        <v>41</v>
      </c>
      <c r="L287" s="48">
        <v>0</v>
      </c>
      <c r="M287" s="48"/>
      <c r="N287" s="47"/>
      <c r="O287" s="11" t="s">
        <v>10</v>
      </c>
      <c r="P287" s="11" t="s">
        <v>21</v>
      </c>
      <c r="Q287" s="11" t="s">
        <v>33</v>
      </c>
      <c r="R287" s="11" t="s">
        <v>25</v>
      </c>
      <c r="W287" s="45">
        <v>0</v>
      </c>
      <c r="X287" s="45">
        <v>0</v>
      </c>
      <c r="Y287" s="45">
        <v>2</v>
      </c>
      <c r="Z287" s="45"/>
      <c r="AA287" s="184" t="s">
        <v>10</v>
      </c>
      <c r="AB287" s="11" t="s">
        <v>332</v>
      </c>
      <c r="AC287" s="60">
        <f t="shared" si="28"/>
        <v>-0.5</v>
      </c>
      <c r="AD287" s="60">
        <f t="shared" si="29"/>
        <v>0</v>
      </c>
      <c r="AE287" s="61">
        <f t="shared" si="30"/>
        <v>-0.5</v>
      </c>
      <c r="AF287" s="61">
        <f>INDEX($BA$26:BF$44,MATCH(AE287,$AZ$26:$AZ$44,-1),MATCH(D287,$BA$25:$BF$25))</f>
        <v>0</v>
      </c>
      <c r="AG287" s="61">
        <v>1</v>
      </c>
      <c r="AH287" s="61">
        <v>1</v>
      </c>
      <c r="AI287" s="61">
        <v>1</v>
      </c>
      <c r="AJ287" s="61">
        <v>1</v>
      </c>
      <c r="AK287" s="61">
        <v>1</v>
      </c>
      <c r="AL287" s="61">
        <v>1</v>
      </c>
      <c r="AM287" s="61">
        <f t="shared" si="31"/>
        <v>55</v>
      </c>
      <c r="AN287" s="62">
        <f t="shared" si="32"/>
        <v>0</v>
      </c>
      <c r="AO287" s="62">
        <f t="shared" si="33"/>
        <v>0</v>
      </c>
      <c r="AP287" s="62">
        <f t="shared" si="34"/>
        <v>0</v>
      </c>
      <c r="AQ287" s="62"/>
      <c r="AR287" s="99"/>
      <c r="AS287" s="99"/>
      <c r="AT287" s="99"/>
      <c r="AU287" s="99"/>
    </row>
    <row r="288" spans="1:47">
      <c r="A288" s="11" t="s">
        <v>295</v>
      </c>
      <c r="B288" s="11">
        <v>2640</v>
      </c>
      <c r="D288" s="49" t="s">
        <v>22</v>
      </c>
      <c r="E288" s="47">
        <v>8</v>
      </c>
      <c r="F288" s="47" t="s">
        <v>15</v>
      </c>
      <c r="G288" s="47">
        <v>6</v>
      </c>
      <c r="H288" s="47">
        <v>0</v>
      </c>
      <c r="I288" s="47">
        <v>0</v>
      </c>
      <c r="J288" s="47">
        <v>0</v>
      </c>
      <c r="K288" s="47" t="s">
        <v>41</v>
      </c>
      <c r="L288" s="48">
        <v>0</v>
      </c>
      <c r="M288" s="48"/>
      <c r="N288" s="47"/>
      <c r="O288" s="11" t="s">
        <v>10</v>
      </c>
      <c r="P288" s="11" t="s">
        <v>21</v>
      </c>
      <c r="Q288" s="11" t="s">
        <v>33</v>
      </c>
      <c r="R288" s="11" t="s">
        <v>25</v>
      </c>
      <c r="W288" s="45">
        <v>0</v>
      </c>
      <c r="X288" s="45">
        <v>2</v>
      </c>
      <c r="Y288" s="45">
        <v>4</v>
      </c>
      <c r="Z288" s="45"/>
      <c r="AA288" s="184" t="s">
        <v>10</v>
      </c>
      <c r="AB288" s="11" t="s">
        <v>351</v>
      </c>
      <c r="AC288" s="60">
        <f t="shared" si="28"/>
        <v>-0.5</v>
      </c>
      <c r="AD288" s="60">
        <f t="shared" si="29"/>
        <v>0</v>
      </c>
      <c r="AE288" s="61">
        <f t="shared" si="30"/>
        <v>-0.5</v>
      </c>
      <c r="AF288" s="61">
        <f>INDEX($BA$26:BF$44,MATCH(AE288,$AZ$26:$AZ$44,-1),MATCH(D288,$BA$25:$BF$25))</f>
        <v>0</v>
      </c>
      <c r="AG288" s="61">
        <v>1</v>
      </c>
      <c r="AH288" s="61">
        <v>1</v>
      </c>
      <c r="AI288" s="61">
        <v>1</v>
      </c>
      <c r="AJ288" s="61">
        <v>1</v>
      </c>
      <c r="AK288" s="61">
        <v>0.8</v>
      </c>
      <c r="AL288" s="61">
        <v>0.8</v>
      </c>
      <c r="AM288" s="61">
        <f t="shared" si="31"/>
        <v>35.200000000000003</v>
      </c>
      <c r="AN288" s="62">
        <f t="shared" si="32"/>
        <v>0</v>
      </c>
      <c r="AO288" s="62">
        <f t="shared" si="33"/>
        <v>0</v>
      </c>
      <c r="AP288" s="62">
        <f t="shared" si="34"/>
        <v>0</v>
      </c>
      <c r="AQ288" s="62"/>
      <c r="AR288" s="99"/>
      <c r="AS288" s="99"/>
      <c r="AT288" s="99"/>
      <c r="AU288" s="99"/>
    </row>
    <row r="289" spans="1:47">
      <c r="A289" s="11" t="s">
        <v>240</v>
      </c>
      <c r="B289" s="11">
        <v>1440</v>
      </c>
      <c r="D289" s="49" t="s">
        <v>22</v>
      </c>
      <c r="E289" s="47">
        <v>3</v>
      </c>
      <c r="F289" s="47">
        <v>0</v>
      </c>
      <c r="G289" s="47">
        <v>2</v>
      </c>
      <c r="H289" s="47">
        <v>0</v>
      </c>
      <c r="I289" s="47">
        <v>0</v>
      </c>
      <c r="J289" s="47">
        <v>0</v>
      </c>
      <c r="K289" s="47" t="s">
        <v>41</v>
      </c>
      <c r="L289" s="48">
        <v>0</v>
      </c>
      <c r="M289" s="48"/>
      <c r="N289" s="47"/>
      <c r="O289" s="11" t="s">
        <v>10</v>
      </c>
      <c r="P289" s="11" t="s">
        <v>32</v>
      </c>
      <c r="Q289" s="11" t="s">
        <v>33</v>
      </c>
      <c r="R289" s="11" t="s">
        <v>25</v>
      </c>
      <c r="S289" s="11" t="s">
        <v>34</v>
      </c>
      <c r="W289" s="45">
        <v>0</v>
      </c>
      <c r="X289" s="45">
        <v>0</v>
      </c>
      <c r="Y289" s="45">
        <v>2</v>
      </c>
      <c r="Z289" s="45"/>
      <c r="AA289" s="184" t="s">
        <v>10</v>
      </c>
      <c r="AB289" s="11" t="s">
        <v>349</v>
      </c>
      <c r="AC289" s="60">
        <f t="shared" si="28"/>
        <v>-0.5</v>
      </c>
      <c r="AD289" s="60">
        <f t="shared" si="29"/>
        <v>0</v>
      </c>
      <c r="AE289" s="61">
        <f t="shared" si="30"/>
        <v>-0.5</v>
      </c>
      <c r="AF289" s="61">
        <f>INDEX($BA$26:BF$44,MATCH(AE289,$AZ$26:$AZ$44,-1),MATCH(D289,$BA$25:$BF$25))</f>
        <v>0</v>
      </c>
      <c r="AG289" s="61">
        <v>1</v>
      </c>
      <c r="AH289" s="61">
        <v>1</v>
      </c>
      <c r="AI289" s="61">
        <v>1</v>
      </c>
      <c r="AJ289" s="61">
        <v>1</v>
      </c>
      <c r="AK289" s="61">
        <v>1</v>
      </c>
      <c r="AL289" s="61">
        <v>0.8</v>
      </c>
      <c r="AM289" s="61">
        <f t="shared" si="31"/>
        <v>44</v>
      </c>
      <c r="AN289" s="62">
        <f t="shared" si="32"/>
        <v>0</v>
      </c>
      <c r="AO289" s="62">
        <f t="shared" si="33"/>
        <v>0</v>
      </c>
      <c r="AP289" s="62">
        <f t="shared" si="34"/>
        <v>0</v>
      </c>
      <c r="AQ289" s="62"/>
      <c r="AR289" s="99"/>
      <c r="AS289" s="99"/>
      <c r="AT289" s="99"/>
      <c r="AU289" s="99"/>
    </row>
    <row r="290" spans="1:47">
      <c r="A290" s="11" t="s">
        <v>221</v>
      </c>
      <c r="B290" s="11">
        <v>1039</v>
      </c>
      <c r="D290" s="49" t="s">
        <v>22</v>
      </c>
      <c r="E290" s="47">
        <v>1</v>
      </c>
      <c r="F290" s="47">
        <v>0</v>
      </c>
      <c r="G290" s="47">
        <v>0</v>
      </c>
      <c r="H290" s="47">
        <v>0</v>
      </c>
      <c r="I290" s="47">
        <v>0</v>
      </c>
      <c r="J290" s="47">
        <v>0</v>
      </c>
      <c r="K290" s="47" t="s">
        <v>41</v>
      </c>
      <c r="L290" s="48">
        <v>0</v>
      </c>
      <c r="M290" s="48"/>
      <c r="N290" s="47"/>
      <c r="O290" s="11" t="s">
        <v>10</v>
      </c>
      <c r="P290" s="11" t="s">
        <v>33</v>
      </c>
      <c r="Q290" s="11" t="s">
        <v>25</v>
      </c>
      <c r="R290" s="11" t="s">
        <v>34</v>
      </c>
      <c r="W290" s="45">
        <v>0</v>
      </c>
      <c r="X290" s="45">
        <v>1</v>
      </c>
      <c r="Y290" s="45">
        <v>4</v>
      </c>
      <c r="Z290" s="45"/>
      <c r="AA290" s="184" t="s">
        <v>10</v>
      </c>
      <c r="AB290" s="11" t="s">
        <v>349</v>
      </c>
      <c r="AC290" s="60">
        <f t="shared" si="28"/>
        <v>-0.5</v>
      </c>
      <c r="AD290" s="60">
        <f t="shared" si="29"/>
        <v>0</v>
      </c>
      <c r="AE290" s="61">
        <f t="shared" si="30"/>
        <v>-0.5</v>
      </c>
      <c r="AF290" s="61">
        <f>INDEX($BA$26:BF$44,MATCH(AE290,$AZ$26:$AZ$44,-1),MATCH(D290,$BA$25:$BF$25))</f>
        <v>0</v>
      </c>
      <c r="AG290" s="61">
        <v>1</v>
      </c>
      <c r="AH290" s="61">
        <v>1</v>
      </c>
      <c r="AI290" s="61">
        <v>1</v>
      </c>
      <c r="AJ290" s="61">
        <v>1</v>
      </c>
      <c r="AK290" s="61">
        <v>1</v>
      </c>
      <c r="AL290" s="61">
        <v>0.8</v>
      </c>
      <c r="AM290" s="61">
        <f t="shared" si="31"/>
        <v>44</v>
      </c>
      <c r="AN290" s="62">
        <f t="shared" si="32"/>
        <v>0</v>
      </c>
      <c r="AO290" s="62">
        <f t="shared" si="33"/>
        <v>0</v>
      </c>
      <c r="AP290" s="62">
        <f t="shared" si="34"/>
        <v>0</v>
      </c>
      <c r="AQ290" s="62"/>
      <c r="AR290" s="99"/>
      <c r="AS290" s="99"/>
      <c r="AT290" s="99"/>
      <c r="AU290" s="99"/>
    </row>
    <row r="291" spans="1:47">
      <c r="A291" s="11" t="s">
        <v>81</v>
      </c>
      <c r="B291" s="11">
        <v>702</v>
      </c>
      <c r="D291" s="49" t="s">
        <v>22</v>
      </c>
      <c r="E291" s="47">
        <v>4</v>
      </c>
      <c r="F291" s="47">
        <v>1</v>
      </c>
      <c r="G291" s="47">
        <v>3</v>
      </c>
      <c r="H291" s="47">
        <v>0</v>
      </c>
      <c r="I291" s="47">
        <v>0</v>
      </c>
      <c r="J291" s="47">
        <v>0</v>
      </c>
      <c r="K291" s="47" t="s">
        <v>41</v>
      </c>
      <c r="L291" s="48">
        <v>0</v>
      </c>
      <c r="M291" s="48"/>
      <c r="N291" s="47"/>
      <c r="O291" s="11" t="s">
        <v>10</v>
      </c>
      <c r="P291" s="11" t="s">
        <v>32</v>
      </c>
      <c r="Q291" s="11" t="s">
        <v>33</v>
      </c>
      <c r="R291" s="11" t="s">
        <v>25</v>
      </c>
      <c r="W291" s="45">
        <v>0</v>
      </c>
      <c r="X291" s="45">
        <v>0</v>
      </c>
      <c r="Y291" s="45">
        <v>2</v>
      </c>
      <c r="Z291" s="45"/>
      <c r="AA291" s="184" t="s">
        <v>10</v>
      </c>
      <c r="AB291" s="11" t="s">
        <v>332</v>
      </c>
      <c r="AC291" s="60">
        <f t="shared" si="28"/>
        <v>-0.5</v>
      </c>
      <c r="AD291" s="60">
        <f t="shared" si="29"/>
        <v>0</v>
      </c>
      <c r="AE291" s="61">
        <f t="shared" si="30"/>
        <v>-0.5</v>
      </c>
      <c r="AF291" s="61">
        <f>INDEX($BA$26:BF$44,MATCH(AE291,$AZ$26:$AZ$44,-1),MATCH(D291,$BA$25:$BF$25))</f>
        <v>0</v>
      </c>
      <c r="AG291" s="61">
        <v>1</v>
      </c>
      <c r="AH291" s="61">
        <v>1</v>
      </c>
      <c r="AI291" s="61">
        <v>1</v>
      </c>
      <c r="AJ291" s="61">
        <v>0.8</v>
      </c>
      <c r="AK291" s="61">
        <v>0.8</v>
      </c>
      <c r="AL291" s="61">
        <v>0.8</v>
      </c>
      <c r="AM291" s="61">
        <f t="shared" si="31"/>
        <v>28.160000000000004</v>
      </c>
      <c r="AN291" s="62">
        <f t="shared" si="32"/>
        <v>0</v>
      </c>
      <c r="AO291" s="62">
        <f t="shared" si="33"/>
        <v>0</v>
      </c>
      <c r="AP291" s="62">
        <f t="shared" si="34"/>
        <v>0</v>
      </c>
      <c r="AQ291" s="85"/>
      <c r="AR291" s="99"/>
      <c r="AS291" s="99"/>
      <c r="AT291" s="99"/>
      <c r="AU291" s="99"/>
    </row>
    <row r="292" spans="1:47">
      <c r="A292" s="78" t="s">
        <v>236</v>
      </c>
      <c r="B292" s="78">
        <v>1339</v>
      </c>
      <c r="C292" s="78"/>
      <c r="D292" s="79" t="s">
        <v>22</v>
      </c>
      <c r="E292" s="80">
        <v>4</v>
      </c>
      <c r="F292" s="80">
        <v>5</v>
      </c>
      <c r="G292" s="80">
        <v>5</v>
      </c>
      <c r="H292" s="80">
        <v>0</v>
      </c>
      <c r="I292" s="80">
        <v>0</v>
      </c>
      <c r="J292" s="80">
        <v>0</v>
      </c>
      <c r="K292" s="80" t="s">
        <v>41</v>
      </c>
      <c r="L292" s="81">
        <v>0</v>
      </c>
      <c r="M292" s="81"/>
      <c r="N292" s="80"/>
      <c r="O292" s="78" t="s">
        <v>10</v>
      </c>
      <c r="P292" s="78" t="s">
        <v>33</v>
      </c>
      <c r="Q292" s="78" t="s">
        <v>25</v>
      </c>
      <c r="R292" s="78"/>
      <c r="S292" s="78"/>
      <c r="T292" s="78"/>
      <c r="U292" s="78"/>
      <c r="V292" s="78"/>
      <c r="W292" s="56">
        <v>0</v>
      </c>
      <c r="X292" s="56">
        <v>1</v>
      </c>
      <c r="Y292" s="56">
        <v>3</v>
      </c>
      <c r="Z292" s="56"/>
      <c r="AA292" s="186" t="s">
        <v>10</v>
      </c>
      <c r="AB292" s="78" t="s">
        <v>349</v>
      </c>
      <c r="AC292" s="60">
        <f t="shared" si="28"/>
        <v>-0.5</v>
      </c>
      <c r="AD292" s="60">
        <f t="shared" si="29"/>
        <v>0</v>
      </c>
      <c r="AE292" s="61">
        <f t="shared" si="30"/>
        <v>-0.5</v>
      </c>
      <c r="AF292" s="61">
        <f>INDEX($BA$26:BF$44,MATCH(AE292,$AZ$26:$AZ$44,-1),MATCH(D292,$BA$25:$BF$25))</f>
        <v>0</v>
      </c>
      <c r="AG292" s="61">
        <v>1</v>
      </c>
      <c r="AH292" s="61">
        <v>1</v>
      </c>
      <c r="AI292" s="61">
        <v>1</v>
      </c>
      <c r="AJ292" s="61">
        <v>0.8</v>
      </c>
      <c r="AK292" s="61">
        <v>0.8</v>
      </c>
      <c r="AL292" s="61">
        <v>0.8</v>
      </c>
      <c r="AM292" s="84">
        <f t="shared" si="31"/>
        <v>28.160000000000004</v>
      </c>
      <c r="AN292" s="85">
        <f t="shared" si="32"/>
        <v>0</v>
      </c>
      <c r="AO292" s="85">
        <f t="shared" si="33"/>
        <v>0</v>
      </c>
      <c r="AP292" s="85">
        <f t="shared" si="34"/>
        <v>0</v>
      </c>
      <c r="AQ292" s="85"/>
      <c r="AR292" s="99"/>
      <c r="AS292" s="99"/>
      <c r="AT292" s="99"/>
      <c r="AU292" s="99"/>
    </row>
    <row r="293" spans="1:47">
      <c r="A293" s="58" t="s">
        <v>51</v>
      </c>
      <c r="B293" s="58">
        <v>439</v>
      </c>
      <c r="C293" s="58"/>
      <c r="D293" s="63" t="s">
        <v>22</v>
      </c>
      <c r="E293" s="64">
        <v>8</v>
      </c>
      <c r="F293" s="64">
        <v>8</v>
      </c>
      <c r="G293" s="64" t="s">
        <v>15</v>
      </c>
      <c r="H293" s="64">
        <v>0</v>
      </c>
      <c r="I293" s="64">
        <v>0</v>
      </c>
      <c r="J293" s="64">
        <v>0</v>
      </c>
      <c r="K293" s="64" t="s">
        <v>41</v>
      </c>
      <c r="L293" s="65">
        <v>0</v>
      </c>
      <c r="M293" s="65"/>
      <c r="N293" s="64"/>
      <c r="O293" s="58" t="s">
        <v>10</v>
      </c>
      <c r="P293" s="58" t="s">
        <v>33</v>
      </c>
      <c r="Q293" s="58" t="s">
        <v>25</v>
      </c>
      <c r="R293" s="58" t="s">
        <v>30</v>
      </c>
      <c r="S293" s="58"/>
      <c r="T293" s="58"/>
      <c r="U293" s="58"/>
      <c r="V293" s="58"/>
      <c r="W293" s="67">
        <v>0</v>
      </c>
      <c r="X293" s="67">
        <v>0</v>
      </c>
      <c r="Y293" s="67">
        <v>3</v>
      </c>
      <c r="Z293" s="67"/>
      <c r="AA293" s="185" t="s">
        <v>10</v>
      </c>
      <c r="AB293" s="58" t="s">
        <v>348</v>
      </c>
      <c r="AC293" s="60">
        <f t="shared" si="28"/>
        <v>-0.5</v>
      </c>
      <c r="AD293" s="60">
        <f t="shared" si="29"/>
        <v>0</v>
      </c>
      <c r="AE293" s="61">
        <f t="shared" si="30"/>
        <v>-0.5</v>
      </c>
      <c r="AF293" s="61">
        <f>INDEX($BA$26:BF$44,MATCH(AE293,$AZ$26:$AZ$44,-1),MATCH(D293,$BA$25:$BF$25))</f>
        <v>0</v>
      </c>
      <c r="AG293" s="61">
        <v>1.6</v>
      </c>
      <c r="AH293" s="61">
        <v>1</v>
      </c>
      <c r="AI293" s="61">
        <v>1</v>
      </c>
      <c r="AJ293" s="61">
        <v>1</v>
      </c>
      <c r="AK293" s="61">
        <v>0.8</v>
      </c>
      <c r="AL293" s="61">
        <v>1</v>
      </c>
      <c r="AM293" s="68">
        <f t="shared" si="31"/>
        <v>70.400000000000006</v>
      </c>
      <c r="AN293" s="69">
        <f t="shared" si="32"/>
        <v>0</v>
      </c>
      <c r="AO293" s="69">
        <f t="shared" si="33"/>
        <v>0</v>
      </c>
      <c r="AP293" s="69">
        <f t="shared" si="34"/>
        <v>0</v>
      </c>
      <c r="AQ293" s="69"/>
      <c r="AR293" s="99"/>
      <c r="AS293" s="99"/>
      <c r="AT293" s="99"/>
      <c r="AU293" s="99"/>
    </row>
    <row r="294" spans="1:47">
      <c r="A294" s="11" t="s">
        <v>315</v>
      </c>
      <c r="B294" s="11">
        <v>2940</v>
      </c>
      <c r="D294" s="49" t="s">
        <v>22</v>
      </c>
      <c r="E294" s="47">
        <v>6</v>
      </c>
      <c r="F294" s="47">
        <v>4</v>
      </c>
      <c r="G294" s="47">
        <v>2</v>
      </c>
      <c r="H294" s="47">
        <v>0</v>
      </c>
      <c r="I294" s="47">
        <v>0</v>
      </c>
      <c r="J294" s="47">
        <v>0</v>
      </c>
      <c r="K294" s="47" t="s">
        <v>41</v>
      </c>
      <c r="L294" s="48">
        <v>0</v>
      </c>
      <c r="M294" s="48"/>
      <c r="N294" s="47"/>
      <c r="O294" s="11" t="s">
        <v>10</v>
      </c>
      <c r="P294" s="11" t="s">
        <v>33</v>
      </c>
      <c r="Q294" s="11" t="s">
        <v>25</v>
      </c>
      <c r="R294" s="11" t="s">
        <v>6</v>
      </c>
      <c r="W294" s="45">
        <v>0</v>
      </c>
      <c r="X294" s="45">
        <v>0</v>
      </c>
      <c r="Y294" s="45">
        <v>2</v>
      </c>
      <c r="Z294" s="45"/>
      <c r="AA294" s="184" t="s">
        <v>10</v>
      </c>
      <c r="AB294" s="11" t="s">
        <v>351</v>
      </c>
      <c r="AC294" s="60">
        <f t="shared" si="28"/>
        <v>-0.5</v>
      </c>
      <c r="AD294" s="60">
        <f t="shared" si="29"/>
        <v>0</v>
      </c>
      <c r="AE294" s="61">
        <f t="shared" si="30"/>
        <v>-0.5</v>
      </c>
      <c r="AF294" s="61">
        <f>INDEX($BA$26:BF$44,MATCH(AE294,$AZ$26:$AZ$44,-1),MATCH(D294,$BA$25:$BF$25))</f>
        <v>0</v>
      </c>
      <c r="AG294" s="61">
        <v>1</v>
      </c>
      <c r="AH294" s="61">
        <v>1</v>
      </c>
      <c r="AI294" s="61">
        <v>1</v>
      </c>
      <c r="AJ294" s="61">
        <v>1</v>
      </c>
      <c r="AK294" s="61">
        <v>1</v>
      </c>
      <c r="AL294" s="61">
        <v>0.8</v>
      </c>
      <c r="AM294" s="61">
        <f t="shared" si="31"/>
        <v>44</v>
      </c>
      <c r="AN294" s="62">
        <f t="shared" si="32"/>
        <v>0</v>
      </c>
      <c r="AO294" s="62">
        <f t="shared" si="33"/>
        <v>0</v>
      </c>
      <c r="AP294" s="62">
        <f t="shared" si="34"/>
        <v>0</v>
      </c>
      <c r="AQ294" s="62"/>
      <c r="AR294" s="100"/>
      <c r="AS294" s="100"/>
      <c r="AT294" s="100"/>
      <c r="AU294" s="100"/>
    </row>
    <row r="295" spans="1:47">
      <c r="A295" s="11" t="s">
        <v>182</v>
      </c>
      <c r="B295" s="11">
        <v>136</v>
      </c>
      <c r="D295" s="49" t="s">
        <v>22</v>
      </c>
      <c r="E295" s="47">
        <v>5</v>
      </c>
      <c r="F295" s="47">
        <v>2</v>
      </c>
      <c r="G295" s="47">
        <v>4</v>
      </c>
      <c r="H295" s="47">
        <v>0</v>
      </c>
      <c r="I295" s="47">
        <v>0</v>
      </c>
      <c r="J295" s="47">
        <v>0</v>
      </c>
      <c r="K295" s="47" t="s">
        <v>41</v>
      </c>
      <c r="L295" s="48">
        <v>0</v>
      </c>
      <c r="M295" s="48"/>
      <c r="N295" s="47"/>
      <c r="O295" s="11" t="s">
        <v>10</v>
      </c>
      <c r="P295" s="11" t="s">
        <v>33</v>
      </c>
      <c r="Q295" s="11" t="s">
        <v>25</v>
      </c>
      <c r="W295" s="45">
        <v>0</v>
      </c>
      <c r="X295" s="45">
        <v>0</v>
      </c>
      <c r="Y295" s="45">
        <v>4</v>
      </c>
      <c r="Z295" s="45"/>
      <c r="AA295" s="184" t="s">
        <v>10</v>
      </c>
      <c r="AB295" s="11" t="s">
        <v>348</v>
      </c>
      <c r="AC295" s="60">
        <f t="shared" si="28"/>
        <v>-0.5</v>
      </c>
      <c r="AD295" s="60">
        <f t="shared" si="29"/>
        <v>0</v>
      </c>
      <c r="AE295" s="61">
        <f t="shared" si="30"/>
        <v>-0.5</v>
      </c>
      <c r="AF295" s="61">
        <f>INDEX($BA$26:BF$44,MATCH(AE295,$AZ$26:$AZ$44,-1),MATCH(D295,$BA$25:$BF$25))</f>
        <v>0</v>
      </c>
      <c r="AG295" s="61">
        <v>1.6</v>
      </c>
      <c r="AH295" s="61">
        <v>1</v>
      </c>
      <c r="AI295" s="61">
        <v>1</v>
      </c>
      <c r="AJ295" s="61">
        <v>1</v>
      </c>
      <c r="AK295" s="61">
        <v>1</v>
      </c>
      <c r="AL295" s="61">
        <v>1</v>
      </c>
      <c r="AM295" s="61">
        <f t="shared" si="31"/>
        <v>88</v>
      </c>
      <c r="AN295" s="62">
        <f t="shared" si="32"/>
        <v>0</v>
      </c>
      <c r="AO295" s="62">
        <f t="shared" si="33"/>
        <v>0</v>
      </c>
      <c r="AP295" s="62">
        <f t="shared" si="34"/>
        <v>0</v>
      </c>
      <c r="AR295" s="99"/>
      <c r="AS295" s="99"/>
      <c r="AT295" s="99"/>
      <c r="AU295" s="99"/>
    </row>
    <row r="296" spans="1:47">
      <c r="A296" s="11" t="s">
        <v>154</v>
      </c>
      <c r="B296" s="11">
        <v>2701</v>
      </c>
      <c r="D296" s="49" t="s">
        <v>22</v>
      </c>
      <c r="E296" s="47">
        <v>3</v>
      </c>
      <c r="F296" s="47">
        <v>2</v>
      </c>
      <c r="G296" s="47">
        <v>2</v>
      </c>
      <c r="H296" s="47">
        <v>0</v>
      </c>
      <c r="I296" s="47">
        <v>0</v>
      </c>
      <c r="J296" s="47">
        <v>0</v>
      </c>
      <c r="K296" s="47" t="s">
        <v>41</v>
      </c>
      <c r="L296" s="48">
        <v>0</v>
      </c>
      <c r="M296" s="48"/>
      <c r="N296" s="47"/>
      <c r="O296" s="11" t="s">
        <v>10</v>
      </c>
      <c r="P296" s="11" t="s">
        <v>33</v>
      </c>
      <c r="Q296" s="11" t="s">
        <v>25</v>
      </c>
      <c r="R296" s="11" t="s">
        <v>6</v>
      </c>
      <c r="W296" s="45">
        <v>0</v>
      </c>
      <c r="X296" s="45">
        <v>2</v>
      </c>
      <c r="Y296" s="45">
        <v>0</v>
      </c>
      <c r="Z296" s="45"/>
      <c r="AA296" s="184" t="s">
        <v>10</v>
      </c>
      <c r="AB296" s="11" t="s">
        <v>335</v>
      </c>
      <c r="AC296" s="60">
        <f t="shared" si="28"/>
        <v>-0.5</v>
      </c>
      <c r="AD296" s="60">
        <f t="shared" si="29"/>
        <v>0</v>
      </c>
      <c r="AE296" s="61">
        <f t="shared" si="30"/>
        <v>-0.5</v>
      </c>
      <c r="AF296" s="61">
        <f>INDEX($BA$26:BF$44,MATCH(AE296,$AZ$26:$AZ$44,-1),MATCH(D296,$BA$25:$BF$25))</f>
        <v>0</v>
      </c>
      <c r="AG296" s="61">
        <v>1</v>
      </c>
      <c r="AH296" s="61">
        <v>1</v>
      </c>
      <c r="AI296" s="61">
        <v>1</v>
      </c>
      <c r="AJ296" s="61">
        <v>1</v>
      </c>
      <c r="AK296" s="61">
        <v>1</v>
      </c>
      <c r="AL296" s="61">
        <v>0.8</v>
      </c>
      <c r="AM296" s="61">
        <f t="shared" si="31"/>
        <v>44</v>
      </c>
      <c r="AN296" s="62">
        <f t="shared" si="32"/>
        <v>0</v>
      </c>
      <c r="AO296" s="62">
        <f t="shared" si="33"/>
        <v>0</v>
      </c>
      <c r="AP296" s="62">
        <f t="shared" si="34"/>
        <v>0</v>
      </c>
      <c r="AQ296" s="62"/>
    </row>
    <row r="297" spans="1:47">
      <c r="A297" s="11" t="s">
        <v>167</v>
      </c>
      <c r="B297" s="11">
        <v>2908</v>
      </c>
      <c r="D297" s="49" t="s">
        <v>22</v>
      </c>
      <c r="E297" s="47">
        <v>5</v>
      </c>
      <c r="F297" s="47">
        <v>1</v>
      </c>
      <c r="G297" s="47">
        <v>2</v>
      </c>
      <c r="H297" s="47">
        <v>0</v>
      </c>
      <c r="I297" s="47">
        <v>0</v>
      </c>
      <c r="J297" s="47">
        <v>0</v>
      </c>
      <c r="K297" s="47" t="s">
        <v>41</v>
      </c>
      <c r="L297" s="48">
        <v>0</v>
      </c>
      <c r="M297" s="48"/>
      <c r="N297" s="47"/>
      <c r="O297" s="11" t="s">
        <v>10</v>
      </c>
      <c r="P297" s="11" t="s">
        <v>32</v>
      </c>
      <c r="Q297" s="11" t="s">
        <v>33</v>
      </c>
      <c r="R297" s="11" t="s">
        <v>25</v>
      </c>
      <c r="W297" s="45">
        <v>0</v>
      </c>
      <c r="X297" s="45">
        <v>2</v>
      </c>
      <c r="Y297" s="45">
        <v>2</v>
      </c>
      <c r="Z297" s="45"/>
      <c r="AA297" s="184" t="s">
        <v>10</v>
      </c>
      <c r="AB297" s="11" t="s">
        <v>335</v>
      </c>
      <c r="AC297" s="60">
        <f t="shared" si="28"/>
        <v>-0.5</v>
      </c>
      <c r="AD297" s="60">
        <f t="shared" si="29"/>
        <v>0</v>
      </c>
      <c r="AE297" s="61">
        <f t="shared" si="30"/>
        <v>-0.5</v>
      </c>
      <c r="AF297" s="61">
        <f>INDEX($BA$26:BF$44,MATCH(AE297,$AZ$26:$AZ$44,-1),MATCH(D297,$BA$25:$BF$25))</f>
        <v>0</v>
      </c>
      <c r="AG297" s="61">
        <v>1</v>
      </c>
      <c r="AH297" s="61">
        <v>1</v>
      </c>
      <c r="AI297" s="61">
        <v>1</v>
      </c>
      <c r="AJ297" s="61">
        <v>1</v>
      </c>
      <c r="AK297" s="61">
        <v>1</v>
      </c>
      <c r="AL297" s="61">
        <v>0.8</v>
      </c>
      <c r="AM297" s="61">
        <f t="shared" si="31"/>
        <v>44</v>
      </c>
      <c r="AN297" s="62">
        <f t="shared" si="32"/>
        <v>0</v>
      </c>
      <c r="AO297" s="62">
        <f t="shared" si="33"/>
        <v>0</v>
      </c>
      <c r="AP297" s="62">
        <f t="shared" si="34"/>
        <v>0</v>
      </c>
      <c r="AQ297" s="62"/>
      <c r="AR297" s="99"/>
      <c r="AS297" s="99"/>
      <c r="AT297" s="99"/>
      <c r="AU297" s="99"/>
    </row>
    <row r="298" spans="1:47">
      <c r="A298" s="11" t="s">
        <v>230</v>
      </c>
      <c r="B298" s="11">
        <v>1238</v>
      </c>
      <c r="D298" s="49" t="s">
        <v>22</v>
      </c>
      <c r="E298" s="47">
        <v>1</v>
      </c>
      <c r="F298" s="47">
        <v>0</v>
      </c>
      <c r="G298" s="47">
        <v>0</v>
      </c>
      <c r="H298" s="47">
        <v>0</v>
      </c>
      <c r="I298" s="47">
        <v>0</v>
      </c>
      <c r="J298" s="47">
        <v>0</v>
      </c>
      <c r="K298" s="47" t="s">
        <v>41</v>
      </c>
      <c r="L298" s="48">
        <v>0</v>
      </c>
      <c r="M298" s="48"/>
      <c r="N298" s="47"/>
      <c r="O298" s="11" t="s">
        <v>10</v>
      </c>
      <c r="P298" s="11" t="s">
        <v>33</v>
      </c>
      <c r="Q298" s="11" t="s">
        <v>25</v>
      </c>
      <c r="R298" s="11" t="s">
        <v>34</v>
      </c>
      <c r="W298" s="45">
        <v>0</v>
      </c>
      <c r="X298" s="45">
        <v>0</v>
      </c>
      <c r="Y298" s="45">
        <v>2</v>
      </c>
      <c r="Z298" s="45"/>
      <c r="AA298" s="184" t="s">
        <v>10</v>
      </c>
      <c r="AB298" s="11" t="s">
        <v>349</v>
      </c>
      <c r="AC298" s="60">
        <f t="shared" si="28"/>
        <v>-0.5</v>
      </c>
      <c r="AD298" s="60">
        <f t="shared" si="29"/>
        <v>0</v>
      </c>
      <c r="AE298" s="61">
        <f t="shared" si="30"/>
        <v>-0.5</v>
      </c>
      <c r="AF298" s="61">
        <f>INDEX($BA$26:BF$44,MATCH(AE298,$AZ$26:$AZ$44,-1),MATCH(D298,$BA$25:$BF$25))</f>
        <v>0</v>
      </c>
      <c r="AG298" s="61">
        <v>1</v>
      </c>
      <c r="AH298" s="61">
        <v>1</v>
      </c>
      <c r="AI298" s="61">
        <v>1</v>
      </c>
      <c r="AJ298" s="61">
        <v>1</v>
      </c>
      <c r="AK298" s="61">
        <v>1</v>
      </c>
      <c r="AL298" s="61">
        <v>1</v>
      </c>
      <c r="AM298" s="61">
        <f t="shared" si="31"/>
        <v>55</v>
      </c>
      <c r="AN298" s="62">
        <f t="shared" si="32"/>
        <v>0</v>
      </c>
      <c r="AO298" s="62">
        <f t="shared" si="33"/>
        <v>0</v>
      </c>
      <c r="AP298" s="62">
        <f t="shared" si="34"/>
        <v>0</v>
      </c>
      <c r="AR298" s="99"/>
      <c r="AS298" s="99"/>
      <c r="AT298" s="99"/>
      <c r="AU298" s="99"/>
    </row>
    <row r="299" spans="1:47">
      <c r="A299" s="58" t="s">
        <v>185</v>
      </c>
      <c r="B299" s="58">
        <v>231</v>
      </c>
      <c r="C299" s="58"/>
      <c r="D299" s="63" t="s">
        <v>22</v>
      </c>
      <c r="E299" s="64" t="s">
        <v>15</v>
      </c>
      <c r="F299" s="64" t="s">
        <v>16</v>
      </c>
      <c r="G299" s="64">
        <v>9</v>
      </c>
      <c r="H299" s="64">
        <v>0</v>
      </c>
      <c r="I299" s="64">
        <v>0</v>
      </c>
      <c r="J299" s="64">
        <v>0</v>
      </c>
      <c r="K299" s="64" t="s">
        <v>41</v>
      </c>
      <c r="L299" s="65">
        <v>0</v>
      </c>
      <c r="M299" s="65"/>
      <c r="N299" s="64"/>
      <c r="O299" s="58" t="s">
        <v>10</v>
      </c>
      <c r="P299" s="58" t="s">
        <v>21</v>
      </c>
      <c r="Q299" s="58" t="s">
        <v>33</v>
      </c>
      <c r="R299" s="58" t="s">
        <v>25</v>
      </c>
      <c r="S299" s="58"/>
      <c r="T299" s="58"/>
      <c r="U299" s="58"/>
      <c r="V299" s="58"/>
      <c r="W299" s="67">
        <v>0</v>
      </c>
      <c r="X299" s="67">
        <v>0</v>
      </c>
      <c r="Y299" s="67">
        <v>0</v>
      </c>
      <c r="Z299" s="67"/>
      <c r="AA299" s="185" t="s">
        <v>10</v>
      </c>
      <c r="AB299" s="58" t="s">
        <v>348</v>
      </c>
      <c r="AC299" s="60">
        <f t="shared" si="28"/>
        <v>-0.5</v>
      </c>
      <c r="AD299" s="60">
        <f t="shared" si="29"/>
        <v>0</v>
      </c>
      <c r="AE299" s="61">
        <f t="shared" si="30"/>
        <v>-0.5</v>
      </c>
      <c r="AF299" s="61">
        <f>INDEX($BA$26:BF$44,MATCH(AE299,$AZ$26:$AZ$44,-1),MATCH(D299,$BA$25:$BF$25))</f>
        <v>0</v>
      </c>
      <c r="AG299" s="61">
        <v>1</v>
      </c>
      <c r="AH299" s="61">
        <v>1</v>
      </c>
      <c r="AI299" s="61">
        <v>1</v>
      </c>
      <c r="AJ299" s="61">
        <v>0.8</v>
      </c>
      <c r="AK299" s="61">
        <v>1</v>
      </c>
      <c r="AL299" s="61">
        <v>0.8</v>
      </c>
      <c r="AM299" s="68">
        <f t="shared" si="31"/>
        <v>35.200000000000003</v>
      </c>
      <c r="AN299" s="69">
        <f t="shared" si="32"/>
        <v>0</v>
      </c>
      <c r="AO299" s="69">
        <f t="shared" si="33"/>
        <v>0</v>
      </c>
      <c r="AP299" s="69">
        <f t="shared" si="34"/>
        <v>0</v>
      </c>
      <c r="AQ299" s="62"/>
      <c r="AR299" s="99"/>
      <c r="AS299" s="99"/>
      <c r="AT299" s="99"/>
      <c r="AU299" s="99"/>
    </row>
    <row r="300" spans="1:47">
      <c r="A300" s="11" t="s">
        <v>196</v>
      </c>
      <c r="B300" s="11">
        <v>535</v>
      </c>
      <c r="D300" s="49" t="s">
        <v>22</v>
      </c>
      <c r="E300" s="47">
        <v>3</v>
      </c>
      <c r="F300" s="47">
        <v>1</v>
      </c>
      <c r="G300" s="47">
        <v>0</v>
      </c>
      <c r="H300" s="47">
        <v>0</v>
      </c>
      <c r="I300" s="47">
        <v>0</v>
      </c>
      <c r="J300" s="47">
        <v>0</v>
      </c>
      <c r="K300" s="47" t="s">
        <v>41</v>
      </c>
      <c r="L300" s="48">
        <v>0</v>
      </c>
      <c r="M300" s="48"/>
      <c r="N300" s="47"/>
      <c r="O300" s="11" t="s">
        <v>10</v>
      </c>
      <c r="P300" s="11" t="s">
        <v>33</v>
      </c>
      <c r="Q300" s="11" t="s">
        <v>25</v>
      </c>
      <c r="W300" s="45">
        <v>0</v>
      </c>
      <c r="X300" s="45">
        <v>2</v>
      </c>
      <c r="Y300" s="45">
        <v>2</v>
      </c>
      <c r="Z300" s="45"/>
      <c r="AA300" s="184" t="s">
        <v>10</v>
      </c>
      <c r="AB300" s="11" t="s">
        <v>348</v>
      </c>
      <c r="AC300" s="60">
        <f t="shared" si="28"/>
        <v>-0.5</v>
      </c>
      <c r="AD300" s="60">
        <f t="shared" si="29"/>
        <v>0</v>
      </c>
      <c r="AE300" s="61">
        <f t="shared" si="30"/>
        <v>-0.5</v>
      </c>
      <c r="AF300" s="61">
        <f>INDEX($BA$26:BF$44,MATCH(AE300,$AZ$26:$AZ$44,-1),MATCH(D300,$BA$25:$BF$25))</f>
        <v>0</v>
      </c>
      <c r="AG300" s="61">
        <v>1</v>
      </c>
      <c r="AH300" s="61">
        <v>1</v>
      </c>
      <c r="AI300" s="61">
        <v>1</v>
      </c>
      <c r="AJ300" s="61">
        <v>1</v>
      </c>
      <c r="AK300" s="61">
        <v>1</v>
      </c>
      <c r="AL300" s="61">
        <v>0.8</v>
      </c>
      <c r="AM300" s="61">
        <f t="shared" si="31"/>
        <v>44</v>
      </c>
      <c r="AN300" s="62">
        <f t="shared" si="32"/>
        <v>0</v>
      </c>
      <c r="AO300" s="62">
        <f t="shared" si="33"/>
        <v>0</v>
      </c>
      <c r="AP300" s="62">
        <f t="shared" si="34"/>
        <v>0</v>
      </c>
      <c r="AQ300" s="62"/>
      <c r="AR300" s="99"/>
      <c r="AS300" s="99"/>
      <c r="AT300" s="99"/>
      <c r="AU300" s="99"/>
    </row>
    <row r="301" spans="1:47">
      <c r="A301" s="11" t="s">
        <v>291</v>
      </c>
      <c r="B301" s="11">
        <v>2632</v>
      </c>
      <c r="D301" s="49" t="s">
        <v>22</v>
      </c>
      <c r="E301" s="47">
        <v>4</v>
      </c>
      <c r="F301" s="47">
        <v>2</v>
      </c>
      <c r="G301" s="47">
        <v>5</v>
      </c>
      <c r="H301" s="47">
        <v>0</v>
      </c>
      <c r="I301" s="47">
        <v>0</v>
      </c>
      <c r="J301" s="47">
        <v>0</v>
      </c>
      <c r="K301" s="47" t="s">
        <v>41</v>
      </c>
      <c r="L301" s="48">
        <v>0</v>
      </c>
      <c r="M301" s="48"/>
      <c r="N301" s="47"/>
      <c r="O301" s="11" t="s">
        <v>10</v>
      </c>
      <c r="P301" s="11" t="s">
        <v>33</v>
      </c>
      <c r="Q301" s="11" t="s">
        <v>25</v>
      </c>
      <c r="W301" s="45">
        <v>0</v>
      </c>
      <c r="X301" s="45">
        <v>0</v>
      </c>
      <c r="Y301" s="45">
        <v>4</v>
      </c>
      <c r="Z301" s="45"/>
      <c r="AA301" s="184" t="s">
        <v>10</v>
      </c>
      <c r="AB301" s="11" t="s">
        <v>351</v>
      </c>
      <c r="AC301" s="60">
        <f t="shared" si="28"/>
        <v>-0.5</v>
      </c>
      <c r="AD301" s="60">
        <f t="shared" si="29"/>
        <v>0</v>
      </c>
      <c r="AE301" s="61">
        <f t="shared" si="30"/>
        <v>-0.5</v>
      </c>
      <c r="AF301" s="61">
        <f>INDEX($BA$26:BF$44,MATCH(AE301,$AZ$26:$AZ$44,-1),MATCH(D301,$BA$25:$BF$25))</f>
        <v>0</v>
      </c>
      <c r="AG301" s="61">
        <v>1</v>
      </c>
      <c r="AH301" s="61">
        <v>1</v>
      </c>
      <c r="AI301" s="61">
        <v>1</v>
      </c>
      <c r="AJ301" s="61">
        <v>1</v>
      </c>
      <c r="AK301" s="61">
        <v>1</v>
      </c>
      <c r="AL301" s="61">
        <v>0.8</v>
      </c>
      <c r="AM301" s="61">
        <f t="shared" si="31"/>
        <v>44</v>
      </c>
      <c r="AN301" s="62">
        <f t="shared" si="32"/>
        <v>0</v>
      </c>
      <c r="AO301" s="62">
        <f t="shared" si="33"/>
        <v>0</v>
      </c>
      <c r="AP301" s="62">
        <f t="shared" si="34"/>
        <v>0</v>
      </c>
      <c r="AQ301" s="62"/>
      <c r="AR301" s="99"/>
      <c r="AS301" s="99"/>
      <c r="AT301" s="99"/>
      <c r="AU301" s="99"/>
    </row>
    <row r="302" spans="1:47">
      <c r="A302" s="11" t="s">
        <v>58</v>
      </c>
      <c r="B302" s="11">
        <v>108</v>
      </c>
      <c r="D302" s="49" t="s">
        <v>22</v>
      </c>
      <c r="E302" s="47">
        <v>4</v>
      </c>
      <c r="F302" s="47">
        <v>1</v>
      </c>
      <c r="G302" s="47">
        <v>0</v>
      </c>
      <c r="H302" s="47">
        <v>0</v>
      </c>
      <c r="I302" s="47">
        <v>0</v>
      </c>
      <c r="J302" s="47">
        <v>0</v>
      </c>
      <c r="K302" s="47" t="s">
        <v>41</v>
      </c>
      <c r="L302" s="48">
        <v>0</v>
      </c>
      <c r="M302" s="48"/>
      <c r="N302" s="47"/>
      <c r="O302" s="11" t="s">
        <v>10</v>
      </c>
      <c r="P302" s="11" t="s">
        <v>33</v>
      </c>
      <c r="Q302" s="11" t="s">
        <v>25</v>
      </c>
      <c r="W302" s="45">
        <v>0</v>
      </c>
      <c r="X302" s="45">
        <v>1</v>
      </c>
      <c r="Y302" s="45">
        <v>3</v>
      </c>
      <c r="Z302" s="45"/>
      <c r="AA302" s="184" t="s">
        <v>10</v>
      </c>
      <c r="AB302" s="11" t="s">
        <v>332</v>
      </c>
      <c r="AC302" s="60">
        <f t="shared" si="28"/>
        <v>-0.5</v>
      </c>
      <c r="AD302" s="60">
        <f t="shared" si="29"/>
        <v>0</v>
      </c>
      <c r="AE302" s="61">
        <f t="shared" si="30"/>
        <v>-0.5</v>
      </c>
      <c r="AF302" s="61">
        <f>INDEX($BA$26:BF$44,MATCH(AE302,$AZ$26:$AZ$44,-1),MATCH(D302,$BA$25:$BF$25))</f>
        <v>0</v>
      </c>
      <c r="AG302" s="61">
        <v>1</v>
      </c>
      <c r="AH302" s="61">
        <v>1</v>
      </c>
      <c r="AI302" s="61">
        <v>1</v>
      </c>
      <c r="AJ302" s="61">
        <v>1</v>
      </c>
      <c r="AK302" s="61">
        <v>0.8</v>
      </c>
      <c r="AL302" s="61">
        <v>0.8</v>
      </c>
      <c r="AM302" s="61">
        <f t="shared" si="31"/>
        <v>35.200000000000003</v>
      </c>
      <c r="AN302" s="62">
        <f t="shared" si="32"/>
        <v>0</v>
      </c>
      <c r="AO302" s="62">
        <f t="shared" si="33"/>
        <v>0</v>
      </c>
      <c r="AP302" s="62">
        <f t="shared" si="34"/>
        <v>0</v>
      </c>
      <c r="AR302" s="100"/>
      <c r="AS302" s="100"/>
      <c r="AT302" s="100"/>
      <c r="AU302" s="100"/>
    </row>
    <row r="303" spans="1:47">
      <c r="A303" s="58" t="s">
        <v>57</v>
      </c>
      <c r="B303" s="58">
        <v>102</v>
      </c>
      <c r="C303" s="58"/>
      <c r="D303" s="63" t="s">
        <v>22</v>
      </c>
      <c r="E303" s="64">
        <v>7</v>
      </c>
      <c r="F303" s="64">
        <v>6</v>
      </c>
      <c r="G303" s="64">
        <v>7</v>
      </c>
      <c r="H303" s="64">
        <v>0</v>
      </c>
      <c r="I303" s="64">
        <v>0</v>
      </c>
      <c r="J303" s="64">
        <v>0</v>
      </c>
      <c r="K303" s="64" t="s">
        <v>41</v>
      </c>
      <c r="L303" s="65">
        <v>0</v>
      </c>
      <c r="M303" s="65"/>
      <c r="N303" s="64"/>
      <c r="O303" s="58" t="s">
        <v>10</v>
      </c>
      <c r="P303" s="58" t="s">
        <v>33</v>
      </c>
      <c r="Q303" s="58" t="s">
        <v>25</v>
      </c>
      <c r="R303" s="58"/>
      <c r="S303" s="58"/>
      <c r="T303" s="58"/>
      <c r="U303" s="58"/>
      <c r="V303" s="58"/>
      <c r="W303" s="67">
        <v>0</v>
      </c>
      <c r="X303" s="67">
        <v>0</v>
      </c>
      <c r="Y303" s="67">
        <v>3</v>
      </c>
      <c r="Z303" s="67"/>
      <c r="AA303" s="185" t="s">
        <v>10</v>
      </c>
      <c r="AB303" s="58" t="s">
        <v>332</v>
      </c>
      <c r="AC303" s="60">
        <f t="shared" si="28"/>
        <v>-0.5</v>
      </c>
      <c r="AD303" s="60">
        <f t="shared" si="29"/>
        <v>0</v>
      </c>
      <c r="AE303" s="61">
        <f t="shared" si="30"/>
        <v>-0.5</v>
      </c>
      <c r="AF303" s="61">
        <f>INDEX($BA$26:BF$44,MATCH(AE303,$AZ$26:$AZ$44,-1),MATCH(D303,$BA$25:$BF$25))</f>
        <v>0</v>
      </c>
      <c r="AG303" s="61">
        <v>1</v>
      </c>
      <c r="AH303" s="61">
        <v>1</v>
      </c>
      <c r="AI303" s="61">
        <v>1</v>
      </c>
      <c r="AJ303" s="61">
        <v>0.8</v>
      </c>
      <c r="AK303" s="61">
        <v>1</v>
      </c>
      <c r="AL303" s="61">
        <v>0.8</v>
      </c>
      <c r="AM303" s="68">
        <f t="shared" si="31"/>
        <v>35.200000000000003</v>
      </c>
      <c r="AN303" s="69">
        <f t="shared" si="32"/>
        <v>0</v>
      </c>
      <c r="AO303" s="69">
        <f t="shared" si="33"/>
        <v>0</v>
      </c>
      <c r="AP303" s="69">
        <f t="shared" si="34"/>
        <v>0</v>
      </c>
      <c r="AQ303" s="62"/>
      <c r="AR303" s="99"/>
      <c r="AS303" s="99"/>
      <c r="AT303" s="99"/>
      <c r="AU303" s="99"/>
    </row>
    <row r="304" spans="1:47">
      <c r="A304" s="11" t="s">
        <v>175</v>
      </c>
      <c r="B304" s="11">
        <v>3106</v>
      </c>
      <c r="D304" s="49" t="s">
        <v>22</v>
      </c>
      <c r="E304" s="47">
        <v>8</v>
      </c>
      <c r="F304" s="47" t="s">
        <v>15</v>
      </c>
      <c r="G304" s="47">
        <v>4</v>
      </c>
      <c r="H304" s="47">
        <v>0</v>
      </c>
      <c r="I304" s="47">
        <v>0</v>
      </c>
      <c r="J304" s="47">
        <v>0</v>
      </c>
      <c r="K304" s="47" t="s">
        <v>41</v>
      </c>
      <c r="L304" s="48">
        <v>0</v>
      </c>
      <c r="M304" s="48"/>
      <c r="N304" s="47"/>
      <c r="O304" s="11" t="s">
        <v>10</v>
      </c>
      <c r="P304" s="11" t="s">
        <v>21</v>
      </c>
      <c r="Q304" s="11" t="s">
        <v>33</v>
      </c>
      <c r="R304" s="11" t="s">
        <v>25</v>
      </c>
      <c r="W304" s="45">
        <v>0</v>
      </c>
      <c r="X304" s="45">
        <v>0</v>
      </c>
      <c r="Y304" s="45">
        <v>3</v>
      </c>
      <c r="Z304" s="45"/>
      <c r="AA304" s="184" t="s">
        <v>10</v>
      </c>
      <c r="AB304" s="11" t="s">
        <v>335</v>
      </c>
      <c r="AC304" s="60">
        <f t="shared" si="28"/>
        <v>-0.5</v>
      </c>
      <c r="AD304" s="60">
        <f t="shared" si="29"/>
        <v>0</v>
      </c>
      <c r="AE304" s="61">
        <f t="shared" si="30"/>
        <v>-0.5</v>
      </c>
      <c r="AF304" s="61">
        <f>INDEX($BA$26:BF$44,MATCH(AE304,$AZ$26:$AZ$44,-1),MATCH(D304,$BA$25:$BF$25))</f>
        <v>0</v>
      </c>
      <c r="AG304" s="61">
        <v>1</v>
      </c>
      <c r="AH304" s="61">
        <v>1</v>
      </c>
      <c r="AI304" s="61">
        <v>1</v>
      </c>
      <c r="AJ304" s="61">
        <v>1</v>
      </c>
      <c r="AK304" s="61">
        <v>1</v>
      </c>
      <c r="AL304" s="61">
        <v>0.8</v>
      </c>
      <c r="AM304" s="61">
        <f t="shared" si="31"/>
        <v>44</v>
      </c>
      <c r="AN304" s="62">
        <f t="shared" si="32"/>
        <v>0</v>
      </c>
      <c r="AO304" s="62">
        <f t="shared" si="33"/>
        <v>0</v>
      </c>
      <c r="AP304" s="62">
        <f t="shared" si="34"/>
        <v>0</v>
      </c>
      <c r="AQ304" s="62"/>
      <c r="AR304" s="99"/>
      <c r="AS304" s="99"/>
      <c r="AT304" s="99"/>
      <c r="AU304" s="99"/>
    </row>
    <row r="305" spans="1:47">
      <c r="A305" s="11" t="s">
        <v>138</v>
      </c>
      <c r="B305" s="11">
        <v>2301</v>
      </c>
      <c r="D305" s="49" t="s">
        <v>22</v>
      </c>
      <c r="E305" s="47">
        <v>5</v>
      </c>
      <c r="F305" s="47" t="s">
        <v>15</v>
      </c>
      <c r="G305" s="47">
        <v>0</v>
      </c>
      <c r="H305" s="47">
        <v>0</v>
      </c>
      <c r="I305" s="47">
        <v>0</v>
      </c>
      <c r="J305" s="47">
        <v>0</v>
      </c>
      <c r="K305" s="47" t="s">
        <v>41</v>
      </c>
      <c r="L305" s="48">
        <v>0</v>
      </c>
      <c r="M305" s="48"/>
      <c r="N305" s="47"/>
      <c r="O305" s="11" t="s">
        <v>10</v>
      </c>
      <c r="P305" s="11" t="s">
        <v>35</v>
      </c>
      <c r="Q305" s="11" t="s">
        <v>33</v>
      </c>
      <c r="R305" s="11" t="s">
        <v>25</v>
      </c>
      <c r="W305" s="45">
        <v>0</v>
      </c>
      <c r="X305" s="45">
        <v>1</v>
      </c>
      <c r="Y305" s="45">
        <v>3</v>
      </c>
      <c r="Z305" s="45"/>
      <c r="AA305" s="184" t="s">
        <v>10</v>
      </c>
      <c r="AB305" s="11" t="s">
        <v>350</v>
      </c>
      <c r="AC305" s="60">
        <f t="shared" si="28"/>
        <v>-0.5</v>
      </c>
      <c r="AD305" s="60">
        <f t="shared" si="29"/>
        <v>0</v>
      </c>
      <c r="AE305" s="61">
        <f t="shared" si="30"/>
        <v>-0.5</v>
      </c>
      <c r="AF305" s="61">
        <f>INDEX($BA$26:BF$44,MATCH(AE305,$AZ$26:$AZ$44,-1),MATCH(D305,$BA$25:$BF$25))</f>
        <v>0</v>
      </c>
      <c r="AG305" s="61">
        <v>1</v>
      </c>
      <c r="AH305" s="61">
        <v>1</v>
      </c>
      <c r="AI305" s="61">
        <v>1</v>
      </c>
      <c r="AJ305" s="61">
        <v>1</v>
      </c>
      <c r="AK305" s="61">
        <v>1</v>
      </c>
      <c r="AL305" s="61">
        <v>0.8</v>
      </c>
      <c r="AM305" s="61">
        <f t="shared" si="31"/>
        <v>44</v>
      </c>
      <c r="AN305" s="62">
        <f t="shared" si="32"/>
        <v>0</v>
      </c>
      <c r="AO305" s="62">
        <f t="shared" si="33"/>
        <v>0</v>
      </c>
      <c r="AP305" s="62">
        <f t="shared" si="34"/>
        <v>0</v>
      </c>
      <c r="AQ305" s="62"/>
      <c r="AR305" s="99"/>
      <c r="AS305" s="99"/>
      <c r="AT305" s="99"/>
      <c r="AU305" s="99"/>
    </row>
    <row r="306" spans="1:47">
      <c r="A306" s="11" t="s">
        <v>177</v>
      </c>
      <c r="B306" s="11">
        <v>3110</v>
      </c>
      <c r="D306" s="49" t="s">
        <v>22</v>
      </c>
      <c r="E306" s="47">
        <v>9</v>
      </c>
      <c r="F306" s="47" t="s">
        <v>15</v>
      </c>
      <c r="G306" s="47">
        <v>8</v>
      </c>
      <c r="H306" s="47">
        <v>0</v>
      </c>
      <c r="I306" s="47">
        <v>0</v>
      </c>
      <c r="J306" s="47">
        <v>0</v>
      </c>
      <c r="K306" s="47" t="s">
        <v>41</v>
      </c>
      <c r="L306" s="48">
        <v>0</v>
      </c>
      <c r="M306" s="48"/>
      <c r="N306" s="47"/>
      <c r="O306" s="11" t="s">
        <v>10</v>
      </c>
      <c r="P306" s="11" t="s">
        <v>21</v>
      </c>
      <c r="Q306" s="11" t="s">
        <v>33</v>
      </c>
      <c r="R306" s="11" t="s">
        <v>25</v>
      </c>
      <c r="W306" s="45">
        <v>0</v>
      </c>
      <c r="X306" s="45">
        <v>1</v>
      </c>
      <c r="Y306" s="45">
        <v>2</v>
      </c>
      <c r="Z306" s="45"/>
      <c r="AA306" s="184" t="s">
        <v>10</v>
      </c>
      <c r="AB306" s="11" t="s">
        <v>335</v>
      </c>
      <c r="AC306" s="60">
        <f t="shared" si="28"/>
        <v>-0.5</v>
      </c>
      <c r="AD306" s="60">
        <f t="shared" si="29"/>
        <v>0</v>
      </c>
      <c r="AE306" s="61">
        <f t="shared" si="30"/>
        <v>-0.5</v>
      </c>
      <c r="AF306" s="61">
        <f>INDEX($BA$26:BF$44,MATCH(AE306,$AZ$26:$AZ$44,-1),MATCH(D306,$BA$25:$BF$25))</f>
        <v>0</v>
      </c>
      <c r="AG306" s="61">
        <v>1</v>
      </c>
      <c r="AH306" s="61">
        <v>1</v>
      </c>
      <c r="AI306" s="61">
        <v>1</v>
      </c>
      <c r="AJ306" s="61">
        <v>1</v>
      </c>
      <c r="AK306" s="61">
        <v>0.8</v>
      </c>
      <c r="AL306" s="61">
        <v>0.8</v>
      </c>
      <c r="AM306" s="61">
        <f t="shared" si="31"/>
        <v>35.200000000000003</v>
      </c>
      <c r="AN306" s="62">
        <f t="shared" si="32"/>
        <v>0</v>
      </c>
      <c r="AO306" s="62">
        <f t="shared" si="33"/>
        <v>0</v>
      </c>
      <c r="AP306" s="62">
        <f t="shared" si="34"/>
        <v>0</v>
      </c>
      <c r="AQ306" s="62"/>
      <c r="AR306" s="99"/>
      <c r="AS306" s="99"/>
      <c r="AT306" s="99"/>
      <c r="AU306" s="99"/>
    </row>
    <row r="307" spans="1:47">
      <c r="A307" s="11" t="s">
        <v>61</v>
      </c>
      <c r="B307" s="11">
        <v>202</v>
      </c>
      <c r="D307" s="49" t="s">
        <v>22</v>
      </c>
      <c r="E307" s="47" t="s">
        <v>23</v>
      </c>
      <c r="F307" s="47">
        <v>0</v>
      </c>
      <c r="G307" s="47">
        <v>0</v>
      </c>
      <c r="H307" s="47">
        <v>0</v>
      </c>
      <c r="I307" s="47">
        <v>0</v>
      </c>
      <c r="J307" s="47">
        <v>0</v>
      </c>
      <c r="K307" s="47" t="s">
        <v>41</v>
      </c>
      <c r="L307" s="48">
        <v>0</v>
      </c>
      <c r="M307" s="48"/>
      <c r="N307" s="47"/>
      <c r="O307" s="11" t="s">
        <v>10</v>
      </c>
      <c r="P307" s="11" t="s">
        <v>33</v>
      </c>
      <c r="Q307" s="11" t="s">
        <v>25</v>
      </c>
      <c r="R307" s="11" t="s">
        <v>34</v>
      </c>
      <c r="W307" s="45">
        <v>0</v>
      </c>
      <c r="X307" s="45">
        <v>1</v>
      </c>
      <c r="Y307" s="45">
        <v>1</v>
      </c>
      <c r="Z307" s="45"/>
      <c r="AA307" s="184" t="s">
        <v>10</v>
      </c>
      <c r="AB307" s="11" t="s">
        <v>332</v>
      </c>
      <c r="AC307" s="60">
        <f t="shared" si="28"/>
        <v>-0.5</v>
      </c>
      <c r="AD307" s="60">
        <f t="shared" si="29"/>
        <v>0</v>
      </c>
      <c r="AE307" s="61">
        <f t="shared" si="30"/>
        <v>-0.5</v>
      </c>
      <c r="AF307" s="61">
        <f>INDEX($BA$26:BF$44,MATCH(AE307,$AZ$26:$AZ$44,-1),MATCH(D307,$BA$25:$BF$25))</f>
        <v>0</v>
      </c>
      <c r="AG307" s="61">
        <v>1</v>
      </c>
      <c r="AH307" s="61">
        <v>1</v>
      </c>
      <c r="AI307" s="61">
        <v>1</v>
      </c>
      <c r="AJ307" s="61">
        <v>1</v>
      </c>
      <c r="AK307" s="61">
        <v>0.8</v>
      </c>
      <c r="AL307" s="61">
        <v>0.8</v>
      </c>
      <c r="AM307" s="61">
        <f t="shared" si="31"/>
        <v>35.200000000000003</v>
      </c>
      <c r="AN307" s="62">
        <f t="shared" si="32"/>
        <v>0</v>
      </c>
      <c r="AO307" s="62">
        <f t="shared" si="33"/>
        <v>0</v>
      </c>
      <c r="AP307" s="62">
        <f t="shared" si="34"/>
        <v>0</v>
      </c>
      <c r="AR307" s="99"/>
      <c r="AS307" s="99"/>
      <c r="AT307" s="99"/>
      <c r="AU307" s="99"/>
    </row>
    <row r="308" spans="1:47">
      <c r="A308" s="11" t="s">
        <v>329</v>
      </c>
      <c r="B308" s="11">
        <v>3236</v>
      </c>
      <c r="D308" s="49" t="s">
        <v>22</v>
      </c>
      <c r="E308" s="47">
        <v>6</v>
      </c>
      <c r="F308" s="47">
        <v>3</v>
      </c>
      <c r="G308" s="47">
        <v>5</v>
      </c>
      <c r="H308" s="47">
        <v>0</v>
      </c>
      <c r="I308" s="47">
        <v>0</v>
      </c>
      <c r="J308" s="47">
        <v>0</v>
      </c>
      <c r="K308" s="47" t="s">
        <v>41</v>
      </c>
      <c r="L308" s="48">
        <v>0</v>
      </c>
      <c r="M308" s="48"/>
      <c r="N308" s="47"/>
      <c r="O308" s="11" t="s">
        <v>10</v>
      </c>
      <c r="P308" s="11" t="s">
        <v>33</v>
      </c>
      <c r="Q308" s="11" t="s">
        <v>25</v>
      </c>
      <c r="W308" s="45">
        <v>0</v>
      </c>
      <c r="X308" s="45">
        <v>2</v>
      </c>
      <c r="Y308" s="45">
        <v>3</v>
      </c>
      <c r="Z308" s="45"/>
      <c r="AA308" s="184" t="s">
        <v>10</v>
      </c>
      <c r="AB308" s="11" t="s">
        <v>351</v>
      </c>
      <c r="AC308" s="60">
        <f t="shared" si="28"/>
        <v>-0.5</v>
      </c>
      <c r="AD308" s="60">
        <f t="shared" si="29"/>
        <v>0</v>
      </c>
      <c r="AE308" s="61">
        <f t="shared" si="30"/>
        <v>-0.5</v>
      </c>
      <c r="AF308" s="61">
        <f>INDEX($BA$26:BF$44,MATCH(AE308,$AZ$26:$AZ$44,-1),MATCH(D308,$BA$25:$BF$25))</f>
        <v>0</v>
      </c>
      <c r="AG308" s="61">
        <v>1</v>
      </c>
      <c r="AH308" s="61">
        <v>1</v>
      </c>
      <c r="AI308" s="61">
        <v>1</v>
      </c>
      <c r="AJ308" s="61">
        <v>1</v>
      </c>
      <c r="AK308" s="61">
        <v>1</v>
      </c>
      <c r="AL308" s="61">
        <v>0.8</v>
      </c>
      <c r="AM308" s="61">
        <f t="shared" si="31"/>
        <v>44</v>
      </c>
      <c r="AN308" s="62">
        <f t="shared" si="32"/>
        <v>0</v>
      </c>
      <c r="AO308" s="62">
        <f t="shared" si="33"/>
        <v>0</v>
      </c>
      <c r="AP308" s="62">
        <f t="shared" si="34"/>
        <v>0</v>
      </c>
      <c r="AQ308" s="62"/>
      <c r="AR308" s="99"/>
      <c r="AS308" s="99"/>
      <c r="AT308" s="99"/>
      <c r="AU308" s="99"/>
    </row>
    <row r="309" spans="1:47">
      <c r="A309" s="11" t="s">
        <v>184</v>
      </c>
      <c r="B309" s="11">
        <v>216</v>
      </c>
      <c r="D309" s="49" t="s">
        <v>22</v>
      </c>
      <c r="E309" s="47">
        <v>2</v>
      </c>
      <c r="F309" s="47">
        <v>0</v>
      </c>
      <c r="G309" s="47">
        <v>0</v>
      </c>
      <c r="H309" s="47">
        <v>0</v>
      </c>
      <c r="I309" s="47">
        <v>0</v>
      </c>
      <c r="J309" s="47">
        <v>0</v>
      </c>
      <c r="K309" s="47" t="s">
        <v>41</v>
      </c>
      <c r="L309" s="48">
        <v>0</v>
      </c>
      <c r="M309" s="48"/>
      <c r="N309" s="47"/>
      <c r="O309" s="11" t="s">
        <v>10</v>
      </c>
      <c r="P309" s="11" t="s">
        <v>33</v>
      </c>
      <c r="Q309" s="11" t="s">
        <v>25</v>
      </c>
      <c r="R309" s="11" t="s">
        <v>34</v>
      </c>
      <c r="W309" s="45">
        <v>0</v>
      </c>
      <c r="X309" s="45">
        <v>2</v>
      </c>
      <c r="Y309" s="45">
        <v>3</v>
      </c>
      <c r="Z309" s="45"/>
      <c r="AA309" s="184" t="s">
        <v>10</v>
      </c>
      <c r="AB309" s="11" t="s">
        <v>340</v>
      </c>
      <c r="AC309" s="60">
        <f t="shared" si="28"/>
        <v>-0.5</v>
      </c>
      <c r="AD309" s="60">
        <f t="shared" si="29"/>
        <v>0</v>
      </c>
      <c r="AE309" s="61">
        <f t="shared" si="30"/>
        <v>-0.5</v>
      </c>
      <c r="AF309" s="61">
        <f>INDEX($BA$26:BF$44,MATCH(AE309,$AZ$26:$AZ$44,-1),MATCH(D309,$BA$25:$BF$25))</f>
        <v>0</v>
      </c>
      <c r="AG309" s="61">
        <v>1</v>
      </c>
      <c r="AH309" s="61">
        <v>1</v>
      </c>
      <c r="AI309" s="61">
        <v>1</v>
      </c>
      <c r="AJ309" s="61">
        <v>1</v>
      </c>
      <c r="AK309" s="61">
        <v>0.8</v>
      </c>
      <c r="AL309" s="61">
        <v>0.8</v>
      </c>
      <c r="AM309" s="61">
        <f t="shared" si="31"/>
        <v>35.200000000000003</v>
      </c>
      <c r="AN309" s="62">
        <f t="shared" si="32"/>
        <v>0</v>
      </c>
      <c r="AO309" s="62">
        <f t="shared" si="33"/>
        <v>0</v>
      </c>
      <c r="AP309" s="62">
        <f t="shared" si="34"/>
        <v>0</v>
      </c>
      <c r="AR309" s="99"/>
      <c r="AS309" s="99"/>
      <c r="AT309" s="99"/>
      <c r="AU309" s="99"/>
    </row>
    <row r="310" spans="1:47">
      <c r="A310" s="11" t="s">
        <v>320</v>
      </c>
      <c r="B310" s="11">
        <v>3035</v>
      </c>
      <c r="D310" s="49" t="s">
        <v>22</v>
      </c>
      <c r="E310" s="47">
        <v>2</v>
      </c>
      <c r="F310" s="47">
        <v>0</v>
      </c>
      <c r="G310" s="47">
        <v>2</v>
      </c>
      <c r="H310" s="47">
        <v>0</v>
      </c>
      <c r="I310" s="47">
        <v>0</v>
      </c>
      <c r="J310" s="47">
        <v>0</v>
      </c>
      <c r="K310" s="47" t="s">
        <v>41</v>
      </c>
      <c r="L310" s="48">
        <v>0</v>
      </c>
      <c r="M310" s="48"/>
      <c r="N310" s="47"/>
      <c r="O310" s="11" t="s">
        <v>10</v>
      </c>
      <c r="P310" s="11" t="s">
        <v>32</v>
      </c>
      <c r="Q310" s="11" t="s">
        <v>33</v>
      </c>
      <c r="R310" s="11" t="s">
        <v>25</v>
      </c>
      <c r="S310" s="11" t="s">
        <v>34</v>
      </c>
      <c r="W310" s="45">
        <v>0</v>
      </c>
      <c r="X310" s="45">
        <v>2</v>
      </c>
      <c r="Y310" s="45">
        <v>4</v>
      </c>
      <c r="Z310" s="45"/>
      <c r="AA310" s="184" t="s">
        <v>10</v>
      </c>
      <c r="AB310" s="11" t="s">
        <v>351</v>
      </c>
      <c r="AC310" s="60">
        <f t="shared" si="28"/>
        <v>-0.5</v>
      </c>
      <c r="AD310" s="60">
        <f t="shared" si="29"/>
        <v>0</v>
      </c>
      <c r="AE310" s="61">
        <f t="shared" si="30"/>
        <v>-0.5</v>
      </c>
      <c r="AF310" s="61">
        <f>INDEX($BA$26:BF$44,MATCH(AE310,$AZ$26:$AZ$44,-1),MATCH(D310,$BA$25:$BF$25))</f>
        <v>0</v>
      </c>
      <c r="AG310" s="61">
        <v>1</v>
      </c>
      <c r="AH310" s="61">
        <v>1</v>
      </c>
      <c r="AI310" s="61">
        <v>1</v>
      </c>
      <c r="AJ310" s="61">
        <v>1</v>
      </c>
      <c r="AK310" s="61">
        <v>0.8</v>
      </c>
      <c r="AL310" s="61">
        <v>0.8</v>
      </c>
      <c r="AM310" s="61">
        <f t="shared" si="31"/>
        <v>35.200000000000003</v>
      </c>
      <c r="AN310" s="62">
        <f t="shared" si="32"/>
        <v>0</v>
      </c>
      <c r="AO310" s="62">
        <f t="shared" si="33"/>
        <v>0</v>
      </c>
      <c r="AP310" s="62">
        <f t="shared" si="34"/>
        <v>0</v>
      </c>
      <c r="AQ310" s="62"/>
      <c r="AR310" s="99"/>
      <c r="AS310" s="99"/>
      <c r="AT310" s="99"/>
      <c r="AU310" s="99"/>
    </row>
  </sheetData>
  <autoFilter ref="A19:AP310">
    <sortState ref="A20:AP310">
      <sortCondition descending="1" ref="H19:H310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10"/>
  <sheetViews>
    <sheetView topLeftCell="A27" workbookViewId="0">
      <selection activeCell="J52" sqref="J52"/>
    </sheetView>
  </sheetViews>
  <sheetFormatPr defaultRowHeight="15.75"/>
  <cols>
    <col min="1" max="1" width="13.625" style="11" customWidth="1"/>
    <col min="2" max="2" width="5.625" style="11" bestFit="1" customWidth="1"/>
    <col min="3" max="13" width="2.375" style="11" customWidth="1"/>
    <col min="14" max="15" width="3.625" style="11" bestFit="1" customWidth="1"/>
    <col min="16" max="16" width="3.75" style="11" bestFit="1" customWidth="1"/>
    <col min="17" max="18" width="3.625" style="11" bestFit="1" customWidth="1"/>
    <col min="19" max="19" width="3.25" style="11" bestFit="1" customWidth="1"/>
    <col min="20" max="20" width="2.625" style="11" customWidth="1"/>
    <col min="21" max="21" width="2.25" style="11" bestFit="1" customWidth="1"/>
    <col min="22" max="22" width="2.625" style="11" customWidth="1"/>
    <col min="23" max="25" width="2.25" style="11" bestFit="1" customWidth="1"/>
    <col min="26" max="26" width="2.25" style="11" customWidth="1"/>
    <col min="27" max="27" width="4" style="184" customWidth="1"/>
    <col min="28" max="28" width="23.5" style="11" customWidth="1"/>
    <col min="29" max="29" width="6.625" style="11" bestFit="1" customWidth="1"/>
    <col min="30" max="30" width="6" style="11" bestFit="1" customWidth="1"/>
    <col min="31" max="31" width="5.75" style="11" bestFit="1" customWidth="1"/>
    <col min="32" max="32" width="4.625" style="11" bestFit="1" customWidth="1"/>
    <col min="33" max="33" width="4.25" style="11" bestFit="1" customWidth="1"/>
    <col min="34" max="35" width="3.875" style="11" bestFit="1" customWidth="1"/>
    <col min="36" max="36" width="4.625" style="11" bestFit="1" customWidth="1"/>
    <col min="37" max="37" width="3.875" style="11" bestFit="1" customWidth="1"/>
    <col min="38" max="38" width="7.125" style="11" bestFit="1" customWidth="1"/>
    <col min="39" max="39" width="8.875" style="11" customWidth="1"/>
    <col min="40" max="40" width="18" style="11" bestFit="1" customWidth="1"/>
    <col min="41" max="42" width="8.875" style="11" customWidth="1"/>
    <col min="43" max="44" width="4.375" style="11" customWidth="1"/>
    <col min="45" max="45" width="7" style="11" customWidth="1"/>
    <col min="46" max="46" width="4.5" style="11" bestFit="1" customWidth="1"/>
    <col min="47" max="47" width="7.375" style="11" bestFit="1" customWidth="1"/>
    <col min="48" max="48" width="12" style="11" bestFit="1" customWidth="1"/>
    <col min="49" max="49" width="4.5" style="11" bestFit="1" customWidth="1"/>
    <col min="50" max="50" width="8.5" style="11" bestFit="1" customWidth="1"/>
    <col min="51" max="51" width="3.75" style="11" customWidth="1"/>
    <col min="52" max="52" width="8" style="11" customWidth="1"/>
    <col min="53" max="56" width="3.75" style="11" customWidth="1"/>
    <col min="57" max="57" width="4" style="11" bestFit="1" customWidth="1"/>
    <col min="58" max="58" width="3.75" style="11" customWidth="1"/>
    <col min="59" max="62" width="9" style="11"/>
    <col min="63" max="63" width="4.5" style="11" bestFit="1" customWidth="1"/>
    <col min="64" max="67" width="2" style="11" bestFit="1" customWidth="1"/>
    <col min="68" max="68" width="3" style="11" bestFit="1" customWidth="1"/>
    <col min="69" max="69" width="4" style="11" bestFit="1" customWidth="1"/>
    <col min="70" max="70" width="5.5" style="11" bestFit="1" customWidth="1"/>
    <col min="71" max="72" width="6.5" style="11" bestFit="1" customWidth="1"/>
    <col min="73" max="73" width="7.5" style="11" bestFit="1" customWidth="1"/>
    <col min="74" max="16384" width="9" style="11"/>
  </cols>
  <sheetData>
    <row r="1" spans="1:41">
      <c r="A1" s="5" t="s">
        <v>0</v>
      </c>
      <c r="B1" s="5" t="s">
        <v>1</v>
      </c>
      <c r="C1" s="5"/>
      <c r="D1" s="8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/>
      <c r="L1" s="6" t="s">
        <v>9</v>
      </c>
      <c r="M1" s="6"/>
      <c r="N1" s="7" t="s">
        <v>10</v>
      </c>
      <c r="O1" s="5" t="s">
        <v>11</v>
      </c>
      <c r="P1" s="5"/>
      <c r="Q1" s="5"/>
      <c r="R1" s="5"/>
      <c r="S1" s="5"/>
      <c r="T1" s="5"/>
      <c r="U1" s="5" t="s">
        <v>12</v>
      </c>
      <c r="V1" s="5"/>
      <c r="W1" s="5" t="s">
        <v>56</v>
      </c>
      <c r="X1" s="5" t="s">
        <v>18</v>
      </c>
      <c r="Y1" s="5" t="s">
        <v>40</v>
      </c>
      <c r="Z1" s="5"/>
      <c r="AA1" s="183" t="s">
        <v>13</v>
      </c>
      <c r="AB1" s="5" t="s">
        <v>37</v>
      </c>
    </row>
    <row r="8" spans="1:41">
      <c r="S8" s="52"/>
      <c r="T8" s="52"/>
    </row>
    <row r="9" spans="1:41">
      <c r="A9" s="54" t="s">
        <v>601</v>
      </c>
    </row>
    <row r="10" spans="1:41">
      <c r="B10" s="54" t="s">
        <v>595</v>
      </c>
      <c r="C10" s="54"/>
      <c r="S10" s="52" t="s">
        <v>603</v>
      </c>
      <c r="T10" s="52"/>
    </row>
    <row r="11" spans="1:41">
      <c r="S11" s="52" t="s">
        <v>606</v>
      </c>
      <c r="T11" s="52"/>
    </row>
    <row r="12" spans="1:41">
      <c r="AB12" s="56" t="s">
        <v>355</v>
      </c>
    </row>
    <row r="13" spans="1:41">
      <c r="AB13" s="57" t="s">
        <v>353</v>
      </c>
    </row>
    <row r="14" spans="1:41">
      <c r="AB14" s="58" t="s">
        <v>352</v>
      </c>
      <c r="AM14" s="11" t="s">
        <v>1038</v>
      </c>
      <c r="AO14" s="11" t="s">
        <v>1039</v>
      </c>
    </row>
    <row r="15" spans="1:41">
      <c r="A15" s="5" t="s">
        <v>1081</v>
      </c>
      <c r="AM15" s="11" t="s">
        <v>461</v>
      </c>
    </row>
    <row r="16" spans="1:41">
      <c r="A16" s="11" t="s">
        <v>1087</v>
      </c>
    </row>
    <row r="17" spans="1:73">
      <c r="A17" s="11" t="s">
        <v>1083</v>
      </c>
      <c r="AF17" s="55"/>
      <c r="AG17" s="55"/>
    </row>
    <row r="18" spans="1:73">
      <c r="BJ18" s="11" t="s">
        <v>633</v>
      </c>
    </row>
    <row r="19" spans="1:73">
      <c r="A19" s="5" t="s">
        <v>0</v>
      </c>
      <c r="B19" s="5" t="s">
        <v>1</v>
      </c>
      <c r="C19" s="5"/>
      <c r="D19" s="8" t="s">
        <v>2</v>
      </c>
      <c r="E19" s="7" t="s">
        <v>3</v>
      </c>
      <c r="F19" s="7" t="s">
        <v>4</v>
      </c>
      <c r="G19" s="7" t="s">
        <v>5</v>
      </c>
      <c r="H19" s="7" t="s">
        <v>6</v>
      </c>
      <c r="I19" s="7" t="s">
        <v>7</v>
      </c>
      <c r="J19" s="7" t="s">
        <v>8</v>
      </c>
      <c r="K19" s="7"/>
      <c r="L19" s="6" t="s">
        <v>9</v>
      </c>
      <c r="M19" s="6"/>
      <c r="N19" s="7" t="s">
        <v>10</v>
      </c>
      <c r="O19" s="5" t="s">
        <v>11</v>
      </c>
      <c r="P19" s="5"/>
      <c r="Q19" s="5"/>
      <c r="R19" s="5"/>
      <c r="S19" s="5"/>
      <c r="T19" s="5"/>
      <c r="U19" s="5" t="s">
        <v>12</v>
      </c>
      <c r="V19" s="5"/>
      <c r="W19" s="5" t="s">
        <v>56</v>
      </c>
      <c r="X19" s="5" t="s">
        <v>18</v>
      </c>
      <c r="Y19" s="5" t="s">
        <v>40</v>
      </c>
      <c r="Z19" s="5"/>
      <c r="AA19" s="183" t="s">
        <v>13</v>
      </c>
      <c r="AB19" s="5" t="s">
        <v>37</v>
      </c>
      <c r="AC19" s="5" t="s">
        <v>445</v>
      </c>
      <c r="AD19" s="5" t="s">
        <v>446</v>
      </c>
      <c r="AE19" s="5" t="s">
        <v>444</v>
      </c>
      <c r="AF19" s="5" t="s">
        <v>448</v>
      </c>
      <c r="AG19" s="5" t="s">
        <v>450</v>
      </c>
      <c r="AH19" s="5" t="s">
        <v>451</v>
      </c>
      <c r="AI19" s="5" t="s">
        <v>452</v>
      </c>
      <c r="AJ19" s="5" t="s">
        <v>453</v>
      </c>
      <c r="AK19" s="5" t="s">
        <v>454</v>
      </c>
      <c r="AL19" s="5" t="s">
        <v>455</v>
      </c>
      <c r="AM19" s="5" t="s">
        <v>459</v>
      </c>
      <c r="AN19" s="7" t="s">
        <v>460</v>
      </c>
      <c r="AO19" s="5" t="s">
        <v>357</v>
      </c>
      <c r="AP19" s="5" t="s">
        <v>359</v>
      </c>
      <c r="AS19" s="5" t="s">
        <v>437</v>
      </c>
      <c r="BG19" s="5"/>
    </row>
    <row r="20" spans="1:73">
      <c r="A20" s="57" t="s">
        <v>224</v>
      </c>
      <c r="B20" s="57">
        <v>1118</v>
      </c>
      <c r="C20" s="57"/>
      <c r="D20" s="71" t="s">
        <v>15</v>
      </c>
      <c r="E20" s="72">
        <v>4</v>
      </c>
      <c r="F20" s="72">
        <v>8</v>
      </c>
      <c r="G20" s="72">
        <v>6</v>
      </c>
      <c r="H20" s="72">
        <v>9</v>
      </c>
      <c r="I20" s="72">
        <v>9</v>
      </c>
      <c r="J20" s="72">
        <v>9</v>
      </c>
      <c r="K20" s="72" t="s">
        <v>41</v>
      </c>
      <c r="L20" s="73" t="s">
        <v>18</v>
      </c>
      <c r="M20" s="73"/>
      <c r="N20" s="72" t="s">
        <v>19</v>
      </c>
      <c r="O20" s="57" t="s">
        <v>590</v>
      </c>
      <c r="P20" s="57" t="s">
        <v>44</v>
      </c>
      <c r="Q20" s="57"/>
      <c r="R20" s="57"/>
      <c r="S20" s="87"/>
      <c r="T20" s="87"/>
      <c r="U20" s="57" t="s">
        <v>24</v>
      </c>
      <c r="V20" s="57"/>
      <c r="W20" s="75">
        <v>1</v>
      </c>
      <c r="X20" s="75">
        <v>0</v>
      </c>
      <c r="Y20" s="75">
        <v>2</v>
      </c>
      <c r="Z20" s="75"/>
      <c r="AA20" s="187" t="s">
        <v>54</v>
      </c>
      <c r="AB20" s="57" t="s">
        <v>341</v>
      </c>
      <c r="AC20" s="60">
        <f t="shared" ref="AC20:AC83" si="0">VLOOKUP(L20,$AS$23:$AU$40,3)</f>
        <v>1</v>
      </c>
      <c r="AD20" s="60">
        <f t="shared" ref="AD20:AD83" si="1">VLOOKUP(H20,$AW$23:$AX$36,2)</f>
        <v>4.5</v>
      </c>
      <c r="AE20" s="61">
        <f t="shared" ref="AE20:AE83" si="2">AC20+AD20</f>
        <v>5.5</v>
      </c>
      <c r="AF20" s="61">
        <f>INDEX($BA$26:BF$44,MATCH(AE20,$AZ$26:$AZ$44,-1),MATCH(D20,$BA$25:$BF$25))</f>
        <v>0</v>
      </c>
      <c r="AG20" s="61">
        <v>1</v>
      </c>
      <c r="AH20" s="61">
        <v>1</v>
      </c>
      <c r="AI20" s="61">
        <v>1</v>
      </c>
      <c r="AJ20" s="61">
        <v>1</v>
      </c>
      <c r="AK20" s="61">
        <v>0.8</v>
      </c>
      <c r="AL20" s="61">
        <v>0.8</v>
      </c>
      <c r="AM20" s="76">
        <f t="shared" ref="AM20:AM83" si="3">(VLOOKUP(L20,$AS$23:$AV$40,4))*AG20*AH20*AI20*AJ20*AK20*AL20</f>
        <v>6000</v>
      </c>
      <c r="AN20" s="77">
        <f t="shared" ref="AN20:AN83" si="4">AM20*((10^H20)*W20)</f>
        <v>6000000000000</v>
      </c>
      <c r="AO20" s="77">
        <f t="shared" ref="AO20:AO83" si="5">INDEX($BK$23:$BU$36,MATCH(L20,$BJ$23:$BJ$36),MATCH(H20,$BK$22:$BU$22))</f>
        <v>7000</v>
      </c>
      <c r="AP20" s="77">
        <f t="shared" ref="AP20:AP83" si="6">AO20*W20</f>
        <v>7000</v>
      </c>
      <c r="AQ20" s="62"/>
      <c r="BG20" s="94"/>
    </row>
    <row r="21" spans="1:73">
      <c r="A21" s="78" t="s">
        <v>272</v>
      </c>
      <c r="B21" s="78">
        <v>2116</v>
      </c>
      <c r="C21" s="78"/>
      <c r="D21" s="79" t="s">
        <v>18</v>
      </c>
      <c r="E21" s="80">
        <v>1</v>
      </c>
      <c r="F21" s="80">
        <v>6</v>
      </c>
      <c r="G21" s="80">
        <v>0</v>
      </c>
      <c r="H21" s="80">
        <v>8</v>
      </c>
      <c r="I21" s="80">
        <v>5</v>
      </c>
      <c r="J21" s="80" t="s">
        <v>18</v>
      </c>
      <c r="K21" s="80" t="s">
        <v>41</v>
      </c>
      <c r="L21" s="81" t="s">
        <v>18</v>
      </c>
      <c r="M21" s="81"/>
      <c r="N21" s="80" t="s">
        <v>19</v>
      </c>
      <c r="O21" s="78" t="s">
        <v>35</v>
      </c>
      <c r="P21" s="78"/>
      <c r="Q21" s="78"/>
      <c r="R21" s="78"/>
      <c r="S21" s="83"/>
      <c r="T21" s="83"/>
      <c r="U21" s="78" t="s">
        <v>15</v>
      </c>
      <c r="V21" s="78"/>
      <c r="W21" s="56">
        <v>6</v>
      </c>
      <c r="X21" s="56">
        <v>0</v>
      </c>
      <c r="Y21" s="56">
        <v>2</v>
      </c>
      <c r="Z21" s="56"/>
      <c r="AA21" s="186" t="s">
        <v>27</v>
      </c>
      <c r="AB21" s="78" t="s">
        <v>342</v>
      </c>
      <c r="AC21" s="60">
        <f t="shared" si="0"/>
        <v>1</v>
      </c>
      <c r="AD21" s="60">
        <f t="shared" si="1"/>
        <v>4</v>
      </c>
      <c r="AE21" s="61">
        <f t="shared" si="2"/>
        <v>5</v>
      </c>
      <c r="AF21" s="61">
        <f>INDEX($BA$26:BF$44,MATCH(AE21,$AZ$26:$AZ$44,-1),MATCH(D21,$BA$25:$BF$25))</f>
        <v>0</v>
      </c>
      <c r="AG21" s="61">
        <v>1</v>
      </c>
      <c r="AH21" s="61">
        <v>1</v>
      </c>
      <c r="AI21" s="61">
        <v>1</v>
      </c>
      <c r="AJ21" s="61">
        <v>1</v>
      </c>
      <c r="AK21" s="61">
        <v>1</v>
      </c>
      <c r="AL21" s="61">
        <v>0.8</v>
      </c>
      <c r="AM21" s="84">
        <f t="shared" si="3"/>
        <v>7500</v>
      </c>
      <c r="AN21" s="85">
        <f t="shared" si="4"/>
        <v>4500000000000</v>
      </c>
      <c r="AO21" s="85">
        <f t="shared" si="5"/>
        <v>700</v>
      </c>
      <c r="AP21" s="85">
        <f t="shared" si="6"/>
        <v>4200</v>
      </c>
      <c r="AQ21" s="69"/>
      <c r="AS21" s="11" t="s">
        <v>438</v>
      </c>
      <c r="BG21" s="94"/>
      <c r="BJ21" s="5"/>
      <c r="BK21" s="5" t="s">
        <v>358</v>
      </c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>
      <c r="A22" s="58" t="s">
        <v>296</v>
      </c>
      <c r="B22" s="58">
        <v>2719</v>
      </c>
      <c r="C22" s="58"/>
      <c r="D22" s="63" t="s">
        <v>15</v>
      </c>
      <c r="E22" s="64">
        <v>8</v>
      </c>
      <c r="F22" s="64">
        <v>8</v>
      </c>
      <c r="G22" s="64">
        <v>4</v>
      </c>
      <c r="H22" s="64">
        <v>8</v>
      </c>
      <c r="I22" s="64">
        <v>5</v>
      </c>
      <c r="J22" s="64">
        <v>9</v>
      </c>
      <c r="K22" s="64" t="s">
        <v>41</v>
      </c>
      <c r="L22" s="65" t="s">
        <v>18</v>
      </c>
      <c r="M22" s="65"/>
      <c r="N22" s="64" t="s">
        <v>19</v>
      </c>
      <c r="O22" s="58" t="s">
        <v>28</v>
      </c>
      <c r="P22" s="58"/>
      <c r="Q22" s="58"/>
      <c r="R22" s="58"/>
      <c r="S22" s="70"/>
      <c r="T22" s="70"/>
      <c r="U22" s="58" t="s">
        <v>15</v>
      </c>
      <c r="V22" s="58"/>
      <c r="W22" s="67">
        <v>4</v>
      </c>
      <c r="X22" s="67">
        <v>0</v>
      </c>
      <c r="Y22" s="67">
        <v>3</v>
      </c>
      <c r="Z22" s="67"/>
      <c r="AA22" s="185" t="s">
        <v>587</v>
      </c>
      <c r="AB22" s="58" t="s">
        <v>343</v>
      </c>
      <c r="AC22" s="60">
        <f t="shared" si="0"/>
        <v>1</v>
      </c>
      <c r="AD22" s="60">
        <f t="shared" si="1"/>
        <v>4</v>
      </c>
      <c r="AE22" s="61">
        <f t="shared" si="2"/>
        <v>5</v>
      </c>
      <c r="AF22" s="61">
        <f>INDEX($BA$26:BF$44,MATCH(AE22,$AZ$26:$AZ$44,-1),MATCH(D22,$BA$25:$BF$25))</f>
        <v>0</v>
      </c>
      <c r="AG22" s="61">
        <v>1</v>
      </c>
      <c r="AH22" s="61">
        <v>1</v>
      </c>
      <c r="AI22" s="61">
        <v>1</v>
      </c>
      <c r="AJ22" s="61">
        <v>1</v>
      </c>
      <c r="AK22" s="61">
        <v>0.8</v>
      </c>
      <c r="AL22" s="61">
        <v>0.8</v>
      </c>
      <c r="AM22" s="68">
        <f t="shared" si="3"/>
        <v>6000</v>
      </c>
      <c r="AN22" s="69">
        <f t="shared" si="4"/>
        <v>2400000000000</v>
      </c>
      <c r="AO22" s="69">
        <f t="shared" si="5"/>
        <v>700</v>
      </c>
      <c r="AP22" s="69">
        <f t="shared" si="6"/>
        <v>2800</v>
      </c>
      <c r="AQ22" s="62"/>
      <c r="AS22" s="11" t="s">
        <v>439</v>
      </c>
      <c r="AZ22" s="62" t="s">
        <v>473</v>
      </c>
      <c r="BG22" s="94"/>
      <c r="BJ22" s="95" t="s">
        <v>440</v>
      </c>
      <c r="BK22" s="95">
        <v>0</v>
      </c>
      <c r="BL22" s="95">
        <v>1</v>
      </c>
      <c r="BM22" s="95">
        <v>2</v>
      </c>
      <c r="BN22" s="95">
        <v>3</v>
      </c>
      <c r="BO22" s="95">
        <v>4</v>
      </c>
      <c r="BP22" s="95">
        <v>5</v>
      </c>
      <c r="BQ22" s="95">
        <v>6</v>
      </c>
      <c r="BR22" s="95">
        <v>7</v>
      </c>
      <c r="BS22" s="95">
        <v>8</v>
      </c>
      <c r="BT22" s="95">
        <v>9</v>
      </c>
      <c r="BU22" s="95" t="s">
        <v>15</v>
      </c>
    </row>
    <row r="23" spans="1:73">
      <c r="A23" s="58" t="s">
        <v>297</v>
      </c>
      <c r="B23" s="58">
        <v>2724</v>
      </c>
      <c r="C23" s="58"/>
      <c r="D23" s="63" t="s">
        <v>18</v>
      </c>
      <c r="E23" s="64">
        <v>5</v>
      </c>
      <c r="F23" s="64">
        <v>8</v>
      </c>
      <c r="G23" s="64">
        <v>4</v>
      </c>
      <c r="H23" s="64">
        <v>8</v>
      </c>
      <c r="I23" s="64" t="s">
        <v>14</v>
      </c>
      <c r="J23" s="64">
        <v>5</v>
      </c>
      <c r="K23" s="64" t="s">
        <v>41</v>
      </c>
      <c r="L23" s="65">
        <v>9</v>
      </c>
      <c r="M23" s="65"/>
      <c r="N23" s="64"/>
      <c r="O23" s="58"/>
      <c r="P23" s="58"/>
      <c r="Q23" s="58"/>
      <c r="R23" s="58"/>
      <c r="S23" s="70"/>
      <c r="T23" s="70"/>
      <c r="U23" s="58" t="s">
        <v>15</v>
      </c>
      <c r="V23" s="58"/>
      <c r="W23" s="67">
        <v>4</v>
      </c>
      <c r="X23" s="67">
        <v>0</v>
      </c>
      <c r="Y23" s="67">
        <v>0</v>
      </c>
      <c r="Z23" s="67"/>
      <c r="AA23" s="185" t="s">
        <v>587</v>
      </c>
      <c r="AB23" s="58" t="s">
        <v>347</v>
      </c>
      <c r="AC23" s="60">
        <f t="shared" si="0"/>
        <v>1</v>
      </c>
      <c r="AD23" s="60">
        <f t="shared" si="1"/>
        <v>4</v>
      </c>
      <c r="AE23" s="61">
        <f t="shared" si="2"/>
        <v>5</v>
      </c>
      <c r="AF23" s="61">
        <f>INDEX($BA$26:BF$44,MATCH(AE23,$AZ$26:$AZ$44,-1),MATCH(D23,$BA$25:$BF$25))</f>
        <v>0</v>
      </c>
      <c r="AG23" s="61">
        <v>1</v>
      </c>
      <c r="AH23" s="61">
        <v>1</v>
      </c>
      <c r="AI23" s="61">
        <v>1</v>
      </c>
      <c r="AJ23" s="61">
        <v>1</v>
      </c>
      <c r="AK23" s="61">
        <v>1</v>
      </c>
      <c r="AL23" s="61">
        <v>0.8</v>
      </c>
      <c r="AM23" s="68">
        <f t="shared" si="3"/>
        <v>2928</v>
      </c>
      <c r="AN23" s="69">
        <f t="shared" si="4"/>
        <v>1171200000000</v>
      </c>
      <c r="AO23" s="69">
        <f t="shared" si="5"/>
        <v>1200</v>
      </c>
      <c r="AP23" s="69">
        <f t="shared" si="6"/>
        <v>4800</v>
      </c>
      <c r="AQ23" s="62"/>
      <c r="AS23" s="7" t="s">
        <v>626</v>
      </c>
      <c r="AT23" s="7" t="s">
        <v>440</v>
      </c>
      <c r="AU23" s="7" t="s">
        <v>441</v>
      </c>
      <c r="AV23" s="7" t="s">
        <v>449</v>
      </c>
      <c r="AW23" s="7" t="s">
        <v>442</v>
      </c>
      <c r="AX23" s="7" t="s">
        <v>443</v>
      </c>
      <c r="BG23" s="94"/>
      <c r="BJ23" s="95">
        <v>0</v>
      </c>
      <c r="BK23" s="62">
        <v>0</v>
      </c>
      <c r="BL23" s="62">
        <v>0</v>
      </c>
      <c r="BM23" s="62">
        <v>0</v>
      </c>
      <c r="BN23" s="62">
        <v>0</v>
      </c>
      <c r="BO23" s="62">
        <v>0</v>
      </c>
      <c r="BP23" s="62">
        <v>0</v>
      </c>
      <c r="BQ23" s="62">
        <v>0</v>
      </c>
      <c r="BR23" s="62">
        <v>1</v>
      </c>
      <c r="BS23" s="62">
        <v>10</v>
      </c>
      <c r="BT23" s="62">
        <v>100</v>
      </c>
      <c r="BU23" s="62">
        <v>1000</v>
      </c>
    </row>
    <row r="24" spans="1:73">
      <c r="A24" s="78" t="s">
        <v>250</v>
      </c>
      <c r="B24" s="78">
        <v>1713</v>
      </c>
      <c r="C24" s="78"/>
      <c r="D24" s="79" t="s">
        <v>15</v>
      </c>
      <c r="E24" s="80">
        <v>2</v>
      </c>
      <c r="F24" s="80">
        <v>6</v>
      </c>
      <c r="G24" s="80">
        <v>0</v>
      </c>
      <c r="H24" s="80">
        <v>8</v>
      </c>
      <c r="I24" s="80">
        <v>7</v>
      </c>
      <c r="J24" s="80">
        <v>7</v>
      </c>
      <c r="K24" s="80" t="s">
        <v>41</v>
      </c>
      <c r="L24" s="81" t="s">
        <v>15</v>
      </c>
      <c r="M24" s="81"/>
      <c r="N24" s="80" t="s">
        <v>19</v>
      </c>
      <c r="O24" s="78" t="s">
        <v>35</v>
      </c>
      <c r="P24" s="78" t="s">
        <v>28</v>
      </c>
      <c r="Q24" s="78" t="s">
        <v>44</v>
      </c>
      <c r="R24" s="78"/>
      <c r="S24" s="83"/>
      <c r="T24" s="83"/>
      <c r="U24" s="78" t="s">
        <v>15</v>
      </c>
      <c r="V24" s="78"/>
      <c r="W24" s="56">
        <v>2</v>
      </c>
      <c r="X24" s="56">
        <v>0</v>
      </c>
      <c r="Y24" s="56">
        <v>0</v>
      </c>
      <c r="Z24" s="56"/>
      <c r="AA24" s="186" t="s">
        <v>588</v>
      </c>
      <c r="AB24" s="78" t="s">
        <v>342</v>
      </c>
      <c r="AC24" s="60">
        <f t="shared" si="0"/>
        <v>1</v>
      </c>
      <c r="AD24" s="60">
        <f t="shared" si="1"/>
        <v>4</v>
      </c>
      <c r="AE24" s="61">
        <f t="shared" si="2"/>
        <v>5</v>
      </c>
      <c r="AF24" s="61">
        <f>INDEX($BA$26:BF$44,MATCH(AE24,$AZ$26:$AZ$44,-1),MATCH(D24,$BA$25:$BF$25))</f>
        <v>0</v>
      </c>
      <c r="AG24" s="61">
        <v>1</v>
      </c>
      <c r="AH24" s="61">
        <v>1</v>
      </c>
      <c r="AI24" s="61">
        <v>1</v>
      </c>
      <c r="AJ24" s="61">
        <v>1</v>
      </c>
      <c r="AK24" s="61">
        <v>1</v>
      </c>
      <c r="AL24" s="61">
        <v>0.8</v>
      </c>
      <c r="AM24" s="84">
        <f t="shared" si="3"/>
        <v>4688</v>
      </c>
      <c r="AN24" s="85">
        <f t="shared" si="4"/>
        <v>937600000000</v>
      </c>
      <c r="AO24" s="85">
        <f t="shared" si="5"/>
        <v>1000</v>
      </c>
      <c r="AP24" s="85">
        <f t="shared" si="6"/>
        <v>2000</v>
      </c>
      <c r="AQ24" s="77"/>
      <c r="AS24" s="47">
        <v>0</v>
      </c>
      <c r="AT24" s="47">
        <v>0</v>
      </c>
      <c r="AU24" s="47">
        <v>-0.5</v>
      </c>
      <c r="AV24" s="96">
        <v>55</v>
      </c>
      <c r="AW24" s="47">
        <v>0</v>
      </c>
      <c r="AX24" s="47">
        <v>0</v>
      </c>
      <c r="AZ24" s="62"/>
      <c r="BC24" s="5" t="s">
        <v>447</v>
      </c>
      <c r="BG24" s="94"/>
      <c r="BJ24" s="95">
        <v>1</v>
      </c>
      <c r="BK24" s="62">
        <v>0</v>
      </c>
      <c r="BL24" s="62">
        <v>0</v>
      </c>
      <c r="BM24" s="62">
        <v>0</v>
      </c>
      <c r="BN24" s="62">
        <v>0</v>
      </c>
      <c r="BO24" s="62">
        <v>0</v>
      </c>
      <c r="BP24" s="62">
        <v>0</v>
      </c>
      <c r="BQ24" s="62">
        <v>1</v>
      </c>
      <c r="BR24" s="62">
        <v>5</v>
      </c>
      <c r="BS24" s="62">
        <v>50</v>
      </c>
      <c r="BT24" s="62">
        <v>500</v>
      </c>
      <c r="BU24" s="62">
        <v>5000</v>
      </c>
    </row>
    <row r="25" spans="1:73">
      <c r="A25" s="58" t="s">
        <v>148</v>
      </c>
      <c r="B25" s="58">
        <v>2602</v>
      </c>
      <c r="C25" s="58"/>
      <c r="D25" s="63" t="s">
        <v>15</v>
      </c>
      <c r="E25" s="64">
        <v>6</v>
      </c>
      <c r="F25" s="64">
        <v>8</v>
      </c>
      <c r="G25" s="64" t="s">
        <v>15</v>
      </c>
      <c r="H25" s="64">
        <v>7</v>
      </c>
      <c r="I25" s="64">
        <v>9</v>
      </c>
      <c r="J25" s="64">
        <v>5</v>
      </c>
      <c r="K25" s="64" t="s">
        <v>41</v>
      </c>
      <c r="L25" s="65" t="s">
        <v>15</v>
      </c>
      <c r="M25" s="65"/>
      <c r="N25" s="64" t="s">
        <v>19</v>
      </c>
      <c r="O25" s="58" t="s">
        <v>28</v>
      </c>
      <c r="P25" s="58" t="s">
        <v>30</v>
      </c>
      <c r="Q25" s="58"/>
      <c r="R25" s="58"/>
      <c r="S25" s="70"/>
      <c r="T25" s="70"/>
      <c r="U25" s="58" t="s">
        <v>18</v>
      </c>
      <c r="V25" s="58"/>
      <c r="W25" s="67">
        <v>8</v>
      </c>
      <c r="X25" s="67">
        <v>2</v>
      </c>
      <c r="Y25" s="67">
        <v>0</v>
      </c>
      <c r="Z25" s="67"/>
      <c r="AA25" s="185" t="s">
        <v>27</v>
      </c>
      <c r="AB25" s="58" t="s">
        <v>335</v>
      </c>
      <c r="AC25" s="60">
        <f t="shared" si="0"/>
        <v>1</v>
      </c>
      <c r="AD25" s="60">
        <f t="shared" si="1"/>
        <v>3.5</v>
      </c>
      <c r="AE25" s="61">
        <f t="shared" si="2"/>
        <v>4.5</v>
      </c>
      <c r="AF25" s="61">
        <f>INDEX($BA$26:BF$44,MATCH(AE25,$AZ$26:$AZ$44,-1),MATCH(D25,$BA$25:$BF$25))</f>
        <v>0.5</v>
      </c>
      <c r="AG25" s="61">
        <v>1</v>
      </c>
      <c r="AH25" s="61">
        <v>1</v>
      </c>
      <c r="AI25" s="61">
        <v>1</v>
      </c>
      <c r="AJ25" s="61">
        <v>1</v>
      </c>
      <c r="AK25" s="61">
        <v>1</v>
      </c>
      <c r="AL25" s="61">
        <v>0.8</v>
      </c>
      <c r="AM25" s="68">
        <f t="shared" si="3"/>
        <v>4688</v>
      </c>
      <c r="AN25" s="69">
        <f t="shared" si="4"/>
        <v>375040000000</v>
      </c>
      <c r="AO25" s="69">
        <f t="shared" si="5"/>
        <v>100</v>
      </c>
      <c r="AP25" s="69">
        <f t="shared" si="6"/>
        <v>800</v>
      </c>
      <c r="AQ25" s="62"/>
      <c r="AS25" s="47">
        <v>1</v>
      </c>
      <c r="AT25" s="47">
        <v>1</v>
      </c>
      <c r="AU25" s="47">
        <v>-0.5</v>
      </c>
      <c r="AV25" s="96">
        <v>85</v>
      </c>
      <c r="AW25" s="47">
        <v>1</v>
      </c>
      <c r="AX25" s="47">
        <v>0.5</v>
      </c>
      <c r="AZ25" s="97" t="s">
        <v>444</v>
      </c>
      <c r="BA25" s="5" t="s">
        <v>15</v>
      </c>
      <c r="BB25" s="5" t="s">
        <v>18</v>
      </c>
      <c r="BC25" s="5" t="s">
        <v>14</v>
      </c>
      <c r="BD25" s="5" t="s">
        <v>16</v>
      </c>
      <c r="BE25" s="5" t="s">
        <v>17</v>
      </c>
      <c r="BF25" s="5" t="s">
        <v>22</v>
      </c>
      <c r="BG25" s="94"/>
      <c r="BJ25" s="95">
        <v>2</v>
      </c>
      <c r="BK25" s="62">
        <v>0</v>
      </c>
      <c r="BL25" s="62">
        <v>0</v>
      </c>
      <c r="BM25" s="62">
        <v>0</v>
      </c>
      <c r="BN25" s="62">
        <v>0</v>
      </c>
      <c r="BO25" s="62">
        <v>0</v>
      </c>
      <c r="BP25" s="62">
        <v>1</v>
      </c>
      <c r="BQ25" s="62">
        <v>5</v>
      </c>
      <c r="BR25" s="62">
        <v>50</v>
      </c>
      <c r="BS25" s="62">
        <v>500</v>
      </c>
      <c r="BT25" s="62">
        <v>5000</v>
      </c>
      <c r="BU25" s="62">
        <v>50000</v>
      </c>
    </row>
    <row r="26" spans="1:73">
      <c r="A26" s="58" t="s">
        <v>176</v>
      </c>
      <c r="B26" s="58">
        <v>3107</v>
      </c>
      <c r="C26" s="58"/>
      <c r="D26" s="63" t="s">
        <v>15</v>
      </c>
      <c r="E26" s="64">
        <v>8</v>
      </c>
      <c r="F26" s="64">
        <v>8</v>
      </c>
      <c r="G26" s="64">
        <v>6</v>
      </c>
      <c r="H26" s="64">
        <v>7</v>
      </c>
      <c r="I26" s="64" t="s">
        <v>16</v>
      </c>
      <c r="J26" s="64">
        <v>9</v>
      </c>
      <c r="K26" s="64" t="s">
        <v>41</v>
      </c>
      <c r="L26" s="65" t="s">
        <v>15</v>
      </c>
      <c r="M26" s="65"/>
      <c r="N26" s="64" t="s">
        <v>19</v>
      </c>
      <c r="O26" s="58" t="s">
        <v>20</v>
      </c>
      <c r="P26" s="58"/>
      <c r="Q26" s="58"/>
      <c r="R26" s="58"/>
      <c r="S26" s="70"/>
      <c r="T26" s="70"/>
      <c r="U26" s="58" t="s">
        <v>18</v>
      </c>
      <c r="V26" s="58"/>
      <c r="W26" s="67">
        <v>6</v>
      </c>
      <c r="X26" s="67">
        <v>0</v>
      </c>
      <c r="Y26" s="67">
        <v>4</v>
      </c>
      <c r="Z26" s="67"/>
      <c r="AA26" s="185" t="s">
        <v>27</v>
      </c>
      <c r="AB26" s="58" t="s">
        <v>335</v>
      </c>
      <c r="AC26" s="60">
        <f t="shared" si="0"/>
        <v>1</v>
      </c>
      <c r="AD26" s="60">
        <f t="shared" si="1"/>
        <v>3.5</v>
      </c>
      <c r="AE26" s="61">
        <f t="shared" si="2"/>
        <v>4.5</v>
      </c>
      <c r="AF26" s="61">
        <f>INDEX($BA$26:BF$44,MATCH(AE26,$AZ$26:$AZ$44,-1),MATCH(D26,$BA$25:$BF$25))</f>
        <v>0.5</v>
      </c>
      <c r="AG26" s="61">
        <v>1</v>
      </c>
      <c r="AH26" s="61">
        <v>1</v>
      </c>
      <c r="AI26" s="61">
        <v>1</v>
      </c>
      <c r="AJ26" s="61">
        <v>1</v>
      </c>
      <c r="AK26" s="61">
        <v>1</v>
      </c>
      <c r="AL26" s="61">
        <v>0.8</v>
      </c>
      <c r="AM26" s="68">
        <f t="shared" si="3"/>
        <v>4688</v>
      </c>
      <c r="AN26" s="69">
        <f t="shared" si="4"/>
        <v>281280000000</v>
      </c>
      <c r="AO26" s="69">
        <f t="shared" si="5"/>
        <v>100</v>
      </c>
      <c r="AP26" s="69">
        <f t="shared" si="6"/>
        <v>600</v>
      </c>
      <c r="AQ26" s="69"/>
      <c r="AS26" s="47">
        <v>2</v>
      </c>
      <c r="AT26" s="47">
        <v>2</v>
      </c>
      <c r="AU26" s="47">
        <v>-0.5</v>
      </c>
      <c r="AV26" s="96">
        <v>135</v>
      </c>
      <c r="AW26" s="47">
        <v>2</v>
      </c>
      <c r="AX26" s="47">
        <v>1</v>
      </c>
      <c r="AZ26" s="98">
        <v>8</v>
      </c>
      <c r="BA26" s="60">
        <v>0</v>
      </c>
      <c r="BB26" s="60">
        <v>-1</v>
      </c>
      <c r="BC26" s="60">
        <v>-1.5</v>
      </c>
      <c r="BD26" s="60">
        <v>-2</v>
      </c>
      <c r="BE26" s="89">
        <v>-2.5</v>
      </c>
      <c r="BF26" s="60">
        <v>-5</v>
      </c>
      <c r="BG26" s="94"/>
      <c r="BJ26" s="95">
        <v>3</v>
      </c>
      <c r="BK26" s="62">
        <v>0</v>
      </c>
      <c r="BL26" s="62">
        <v>0</v>
      </c>
      <c r="BM26" s="62">
        <v>0</v>
      </c>
      <c r="BN26" s="62">
        <v>0</v>
      </c>
      <c r="BO26" s="62">
        <v>1</v>
      </c>
      <c r="BP26" s="62">
        <v>10</v>
      </c>
      <c r="BQ26" s="62">
        <v>100</v>
      </c>
      <c r="BR26" s="62">
        <v>1000</v>
      </c>
      <c r="BS26" s="62">
        <v>10000</v>
      </c>
      <c r="BT26" s="62">
        <v>50000</v>
      </c>
      <c r="BU26" s="62">
        <v>100000</v>
      </c>
    </row>
    <row r="27" spans="1:73">
      <c r="A27" s="58" t="s">
        <v>88</v>
      </c>
      <c r="B27" s="58">
        <v>903</v>
      </c>
      <c r="C27" s="58"/>
      <c r="D27" s="63" t="s">
        <v>14</v>
      </c>
      <c r="E27" s="64">
        <v>8</v>
      </c>
      <c r="F27" s="64">
        <v>5</v>
      </c>
      <c r="G27" s="64">
        <v>7</v>
      </c>
      <c r="H27" s="64">
        <v>7</v>
      </c>
      <c r="I27" s="64">
        <v>8</v>
      </c>
      <c r="J27" s="64">
        <v>8</v>
      </c>
      <c r="K27" s="64" t="s">
        <v>41</v>
      </c>
      <c r="L27" s="65">
        <v>7</v>
      </c>
      <c r="M27" s="65"/>
      <c r="N27" s="64"/>
      <c r="O27" s="58" t="s">
        <v>20</v>
      </c>
      <c r="P27" s="58"/>
      <c r="Q27" s="58"/>
      <c r="R27" s="58"/>
      <c r="S27" s="70"/>
      <c r="T27" s="70"/>
      <c r="U27" s="58" t="s">
        <v>18</v>
      </c>
      <c r="V27" s="58"/>
      <c r="W27" s="67">
        <v>5</v>
      </c>
      <c r="X27" s="67">
        <v>2</v>
      </c>
      <c r="Y27" s="67">
        <v>0</v>
      </c>
      <c r="Z27" s="67"/>
      <c r="AA27" s="185" t="s">
        <v>52</v>
      </c>
      <c r="AB27" s="58" t="s">
        <v>333</v>
      </c>
      <c r="AC27" s="60">
        <f t="shared" si="0"/>
        <v>0.5</v>
      </c>
      <c r="AD27" s="60">
        <f t="shared" si="1"/>
        <v>3.5</v>
      </c>
      <c r="AE27" s="61">
        <f t="shared" si="2"/>
        <v>4</v>
      </c>
      <c r="AF27" s="61">
        <f>INDEX($BA$26:BF$44,MATCH(AE27,$AZ$26:$AZ$44,-1),MATCH(D27,$BA$25:$BF$25))</f>
        <v>0</v>
      </c>
      <c r="AG27" s="61">
        <v>1</v>
      </c>
      <c r="AH27" s="61">
        <v>1</v>
      </c>
      <c r="AI27" s="61">
        <v>1</v>
      </c>
      <c r="AJ27" s="61">
        <v>1</v>
      </c>
      <c r="AK27" s="61">
        <v>1</v>
      </c>
      <c r="AL27" s="61">
        <v>0.8</v>
      </c>
      <c r="AM27" s="68">
        <f t="shared" si="3"/>
        <v>1144</v>
      </c>
      <c r="AN27" s="69">
        <f t="shared" si="4"/>
        <v>57200000000</v>
      </c>
      <c r="AO27" s="69">
        <f t="shared" si="5"/>
        <v>200</v>
      </c>
      <c r="AP27" s="69">
        <f t="shared" si="6"/>
        <v>1000</v>
      </c>
      <c r="AQ27" s="62"/>
      <c r="AS27" s="47">
        <v>3</v>
      </c>
      <c r="AT27" s="47">
        <v>3</v>
      </c>
      <c r="AU27" s="47">
        <v>0</v>
      </c>
      <c r="AV27" s="96">
        <v>220</v>
      </c>
      <c r="AW27" s="47">
        <v>3</v>
      </c>
      <c r="AX27" s="47">
        <v>1.5</v>
      </c>
      <c r="AZ27" s="98">
        <v>7.5</v>
      </c>
      <c r="BA27" s="60">
        <v>0</v>
      </c>
      <c r="BB27" s="60">
        <v>-1</v>
      </c>
      <c r="BC27" s="60">
        <v>-1.5</v>
      </c>
      <c r="BD27" s="60">
        <v>-2</v>
      </c>
      <c r="BE27" s="89">
        <v>-2.5</v>
      </c>
      <c r="BF27" s="60">
        <v>-5</v>
      </c>
      <c r="BG27" s="94"/>
      <c r="BJ27" s="95">
        <v>4</v>
      </c>
      <c r="BK27" s="62">
        <v>0</v>
      </c>
      <c r="BL27" s="62">
        <v>0</v>
      </c>
      <c r="BM27" s="62">
        <v>0</v>
      </c>
      <c r="BN27" s="62">
        <v>0</v>
      </c>
      <c r="BO27" s="62">
        <v>1</v>
      </c>
      <c r="BP27" s="62">
        <v>10</v>
      </c>
      <c r="BQ27" s="62">
        <v>100</v>
      </c>
      <c r="BR27" s="62">
        <v>1000</v>
      </c>
      <c r="BS27" s="62">
        <v>2000</v>
      </c>
      <c r="BT27" s="62">
        <v>20000</v>
      </c>
      <c r="BU27" s="62">
        <v>200000</v>
      </c>
    </row>
    <row r="28" spans="1:73">
      <c r="A28" s="58" t="s">
        <v>93</v>
      </c>
      <c r="B28" s="58">
        <v>1005</v>
      </c>
      <c r="C28" s="58"/>
      <c r="D28" s="63" t="s">
        <v>16</v>
      </c>
      <c r="E28" s="64">
        <v>6</v>
      </c>
      <c r="F28" s="64">
        <v>6</v>
      </c>
      <c r="G28" s="64">
        <v>6</v>
      </c>
      <c r="H28" s="64">
        <v>7</v>
      </c>
      <c r="I28" s="64">
        <v>6</v>
      </c>
      <c r="J28" s="64">
        <v>0</v>
      </c>
      <c r="K28" s="64" t="s">
        <v>41</v>
      </c>
      <c r="L28" s="65">
        <v>6</v>
      </c>
      <c r="M28" s="65"/>
      <c r="N28" s="64" t="s">
        <v>15</v>
      </c>
      <c r="O28" s="58" t="s">
        <v>20</v>
      </c>
      <c r="P28" s="58"/>
      <c r="Q28" s="58"/>
      <c r="R28" s="58"/>
      <c r="S28" s="70"/>
      <c r="T28" s="70"/>
      <c r="U28" s="58" t="s">
        <v>18</v>
      </c>
      <c r="V28" s="58"/>
      <c r="W28" s="67">
        <v>4</v>
      </c>
      <c r="X28" s="67">
        <v>0</v>
      </c>
      <c r="Y28" s="67">
        <v>3</v>
      </c>
      <c r="Z28" s="67"/>
      <c r="AA28" s="185" t="s">
        <v>52</v>
      </c>
      <c r="AB28" s="58" t="s">
        <v>333</v>
      </c>
      <c r="AC28" s="60">
        <f t="shared" si="0"/>
        <v>0.5</v>
      </c>
      <c r="AD28" s="60">
        <f t="shared" si="1"/>
        <v>3.5</v>
      </c>
      <c r="AE28" s="61">
        <f t="shared" si="2"/>
        <v>4</v>
      </c>
      <c r="AF28" s="61">
        <f>INDEX($BA$26:BF$44,MATCH(AE28,$AZ$26:$AZ$44,-1),MATCH(D28,$BA$25:$BF$25))</f>
        <v>-0.5</v>
      </c>
      <c r="AG28" s="61">
        <v>1</v>
      </c>
      <c r="AH28" s="61">
        <v>1</v>
      </c>
      <c r="AI28" s="61">
        <v>1</v>
      </c>
      <c r="AJ28" s="61">
        <v>1</v>
      </c>
      <c r="AK28" s="61">
        <v>0.8</v>
      </c>
      <c r="AL28" s="61">
        <v>0.8</v>
      </c>
      <c r="AM28" s="68">
        <f t="shared" si="3"/>
        <v>572.80000000000007</v>
      </c>
      <c r="AN28" s="69">
        <f t="shared" si="4"/>
        <v>22912000000.000004</v>
      </c>
      <c r="AO28" s="69">
        <f t="shared" si="5"/>
        <v>300</v>
      </c>
      <c r="AP28" s="69">
        <f t="shared" si="6"/>
        <v>1200</v>
      </c>
      <c r="AQ28" s="62"/>
      <c r="AS28" s="47">
        <v>4</v>
      </c>
      <c r="AT28" s="47">
        <v>4</v>
      </c>
      <c r="AU28" s="47">
        <v>0</v>
      </c>
      <c r="AV28" s="96">
        <v>350</v>
      </c>
      <c r="AW28" s="47">
        <v>4</v>
      </c>
      <c r="AX28" s="47">
        <v>2</v>
      </c>
      <c r="AZ28" s="98">
        <v>7</v>
      </c>
      <c r="BA28" s="60">
        <v>0</v>
      </c>
      <c r="BB28" s="60">
        <v>-1</v>
      </c>
      <c r="BC28" s="60">
        <v>-1.5</v>
      </c>
      <c r="BD28" s="60">
        <v>-2</v>
      </c>
      <c r="BE28" s="89">
        <v>-2.5</v>
      </c>
      <c r="BF28" s="60">
        <v>-5</v>
      </c>
      <c r="BG28" s="94"/>
      <c r="BJ28" s="95">
        <v>5</v>
      </c>
      <c r="BK28" s="62">
        <v>0</v>
      </c>
      <c r="BL28" s="62">
        <v>0</v>
      </c>
      <c r="BM28" s="62">
        <v>0</v>
      </c>
      <c r="BN28" s="62">
        <v>1</v>
      </c>
      <c r="BO28" s="62">
        <v>2</v>
      </c>
      <c r="BP28" s="62">
        <v>3</v>
      </c>
      <c r="BQ28" s="62">
        <v>30</v>
      </c>
      <c r="BR28" s="62">
        <v>300</v>
      </c>
      <c r="BS28" s="62">
        <v>3000</v>
      </c>
      <c r="BT28" s="62">
        <v>30000</v>
      </c>
      <c r="BU28" s="62">
        <v>300000</v>
      </c>
    </row>
    <row r="29" spans="1:73">
      <c r="A29" s="78" t="s">
        <v>68</v>
      </c>
      <c r="B29" s="78">
        <v>401</v>
      </c>
      <c r="C29" s="78"/>
      <c r="D29" s="79" t="s">
        <v>14</v>
      </c>
      <c r="E29" s="80">
        <v>5</v>
      </c>
      <c r="F29" s="80">
        <v>5</v>
      </c>
      <c r="G29" s="80">
        <v>3</v>
      </c>
      <c r="H29" s="80">
        <v>7</v>
      </c>
      <c r="I29" s="80">
        <v>7</v>
      </c>
      <c r="J29" s="80">
        <v>0</v>
      </c>
      <c r="K29" s="80" t="s">
        <v>41</v>
      </c>
      <c r="L29" s="81">
        <v>7</v>
      </c>
      <c r="M29" s="81"/>
      <c r="N29" s="80"/>
      <c r="O29" s="78" t="s">
        <v>6</v>
      </c>
      <c r="P29" s="78"/>
      <c r="Q29" s="78"/>
      <c r="R29" s="78"/>
      <c r="S29" s="83"/>
      <c r="T29" s="83"/>
      <c r="U29" s="78" t="s">
        <v>18</v>
      </c>
      <c r="V29" s="78"/>
      <c r="W29" s="56">
        <v>3</v>
      </c>
      <c r="X29" s="56">
        <v>2</v>
      </c>
      <c r="Y29" s="56">
        <v>0</v>
      </c>
      <c r="Z29" s="56"/>
      <c r="AA29" s="186" t="s">
        <v>1067</v>
      </c>
      <c r="AB29" s="78" t="s">
        <v>332</v>
      </c>
      <c r="AC29" s="60">
        <f t="shared" si="0"/>
        <v>0.5</v>
      </c>
      <c r="AD29" s="60">
        <f t="shared" si="1"/>
        <v>3.5</v>
      </c>
      <c r="AE29" s="61">
        <f t="shared" si="2"/>
        <v>4</v>
      </c>
      <c r="AF29" s="61">
        <f>INDEX($BA$26:BF$44,MATCH(AE29,$AZ$26:$AZ$44,-1),MATCH(D29,$BA$25:$BF$25))</f>
        <v>0</v>
      </c>
      <c r="AG29" s="61">
        <v>1</v>
      </c>
      <c r="AH29" s="61">
        <v>1</v>
      </c>
      <c r="AI29" s="61">
        <v>1</v>
      </c>
      <c r="AJ29" s="61">
        <v>1</v>
      </c>
      <c r="AK29" s="61">
        <v>1</v>
      </c>
      <c r="AL29" s="61">
        <v>0.8</v>
      </c>
      <c r="AM29" s="84">
        <f t="shared" si="3"/>
        <v>1144</v>
      </c>
      <c r="AN29" s="85">
        <f t="shared" si="4"/>
        <v>34320000000</v>
      </c>
      <c r="AO29" s="85">
        <f t="shared" si="5"/>
        <v>200</v>
      </c>
      <c r="AP29" s="85">
        <f t="shared" si="6"/>
        <v>600</v>
      </c>
      <c r="AQ29" s="62"/>
      <c r="AS29" s="47">
        <v>5</v>
      </c>
      <c r="AT29" s="47">
        <v>5</v>
      </c>
      <c r="AU29" s="47">
        <v>0</v>
      </c>
      <c r="AV29" s="96">
        <v>560</v>
      </c>
      <c r="AW29" s="47">
        <v>5</v>
      </c>
      <c r="AX29" s="47">
        <v>2.5</v>
      </c>
      <c r="AZ29" s="98">
        <v>6.5</v>
      </c>
      <c r="BA29" s="60">
        <v>0</v>
      </c>
      <c r="BB29" s="60">
        <v>-0.5</v>
      </c>
      <c r="BC29" s="60">
        <v>-1</v>
      </c>
      <c r="BD29" s="60">
        <v>-1.5</v>
      </c>
      <c r="BE29" s="89">
        <v>-2</v>
      </c>
      <c r="BF29" s="60">
        <v>-4.5</v>
      </c>
      <c r="BG29" s="94"/>
      <c r="BJ29" s="95">
        <v>6</v>
      </c>
      <c r="BK29" s="62">
        <v>0</v>
      </c>
      <c r="BL29" s="62">
        <v>0</v>
      </c>
      <c r="BM29" s="62">
        <v>0</v>
      </c>
      <c r="BN29" s="62">
        <v>1</v>
      </c>
      <c r="BO29" s="62">
        <v>2</v>
      </c>
      <c r="BP29" s="62">
        <v>3</v>
      </c>
      <c r="BQ29" s="62">
        <v>30</v>
      </c>
      <c r="BR29" s="62">
        <v>300</v>
      </c>
      <c r="BS29" s="62">
        <v>3000</v>
      </c>
      <c r="BT29" s="62">
        <v>30000</v>
      </c>
      <c r="BU29" s="62">
        <v>300000</v>
      </c>
    </row>
    <row r="30" spans="1:73">
      <c r="A30" s="58" t="s">
        <v>214</v>
      </c>
      <c r="B30" s="58">
        <v>933</v>
      </c>
      <c r="C30" s="58"/>
      <c r="D30" s="63" t="s">
        <v>15</v>
      </c>
      <c r="E30" s="64">
        <v>8</v>
      </c>
      <c r="F30" s="64">
        <v>8</v>
      </c>
      <c r="G30" s="64">
        <v>6</v>
      </c>
      <c r="H30" s="64">
        <v>7</v>
      </c>
      <c r="I30" s="64">
        <v>7</v>
      </c>
      <c r="J30" s="64">
        <v>5</v>
      </c>
      <c r="K30" s="64" t="s">
        <v>41</v>
      </c>
      <c r="L30" s="65" t="s">
        <v>15</v>
      </c>
      <c r="M30" s="65"/>
      <c r="N30" s="64" t="s">
        <v>15</v>
      </c>
      <c r="O30" s="58" t="s">
        <v>20</v>
      </c>
      <c r="P30" s="58"/>
      <c r="Q30" s="58"/>
      <c r="R30" s="58"/>
      <c r="S30" s="70"/>
      <c r="T30" s="70"/>
      <c r="U30" s="58" t="s">
        <v>18</v>
      </c>
      <c r="V30" s="58"/>
      <c r="W30" s="67">
        <v>2</v>
      </c>
      <c r="X30" s="67">
        <v>0</v>
      </c>
      <c r="Y30" s="67">
        <v>2</v>
      </c>
      <c r="Z30" s="67"/>
      <c r="AA30" s="185" t="s">
        <v>207</v>
      </c>
      <c r="AB30" s="58" t="s">
        <v>349</v>
      </c>
      <c r="AC30" s="60">
        <f t="shared" si="0"/>
        <v>1</v>
      </c>
      <c r="AD30" s="60">
        <f t="shared" si="1"/>
        <v>3.5</v>
      </c>
      <c r="AE30" s="61">
        <f t="shared" si="2"/>
        <v>4.5</v>
      </c>
      <c r="AF30" s="61">
        <f>INDEX($BA$26:BF$44,MATCH(AE30,$AZ$26:$AZ$44,-1),MATCH(D30,$BA$25:$BF$25))</f>
        <v>0.5</v>
      </c>
      <c r="AG30" s="61">
        <v>1</v>
      </c>
      <c r="AH30" s="61">
        <v>1</v>
      </c>
      <c r="AI30" s="61">
        <v>1</v>
      </c>
      <c r="AJ30" s="61">
        <v>1</v>
      </c>
      <c r="AK30" s="61">
        <v>1</v>
      </c>
      <c r="AL30" s="61">
        <v>0.8</v>
      </c>
      <c r="AM30" s="68">
        <f t="shared" si="3"/>
        <v>4688</v>
      </c>
      <c r="AN30" s="69">
        <f t="shared" si="4"/>
        <v>93760000000</v>
      </c>
      <c r="AO30" s="69">
        <f t="shared" si="5"/>
        <v>100</v>
      </c>
      <c r="AP30" s="69">
        <f t="shared" si="6"/>
        <v>200</v>
      </c>
      <c r="AQ30" s="62"/>
      <c r="AS30" s="47">
        <v>6</v>
      </c>
      <c r="AT30" s="47">
        <v>6</v>
      </c>
      <c r="AU30" s="47">
        <v>0.5</v>
      </c>
      <c r="AV30" s="96">
        <v>895</v>
      </c>
      <c r="AW30" s="47">
        <v>6</v>
      </c>
      <c r="AX30" s="47">
        <v>3</v>
      </c>
      <c r="AZ30" s="98">
        <v>6</v>
      </c>
      <c r="BA30" s="60">
        <v>0</v>
      </c>
      <c r="BB30" s="60">
        <v>-0.5</v>
      </c>
      <c r="BC30" s="60">
        <v>-1</v>
      </c>
      <c r="BD30" s="60">
        <v>-1.5</v>
      </c>
      <c r="BE30" s="89">
        <v>-2</v>
      </c>
      <c r="BF30" s="60">
        <v>-4.5</v>
      </c>
      <c r="BG30" s="94"/>
      <c r="BJ30" s="95">
        <v>7</v>
      </c>
      <c r="BK30" s="62">
        <v>0</v>
      </c>
      <c r="BL30" s="62">
        <v>0</v>
      </c>
      <c r="BM30" s="62">
        <v>0</v>
      </c>
      <c r="BN30" s="62">
        <v>0</v>
      </c>
      <c r="BO30" s="62">
        <v>1</v>
      </c>
      <c r="BP30" s="62">
        <v>2</v>
      </c>
      <c r="BQ30" s="62">
        <v>20</v>
      </c>
      <c r="BR30" s="62">
        <v>200</v>
      </c>
      <c r="BS30" s="62">
        <v>2000</v>
      </c>
      <c r="BT30" s="62">
        <v>20000</v>
      </c>
      <c r="BU30" s="62">
        <v>200000</v>
      </c>
    </row>
    <row r="31" spans="1:73">
      <c r="A31" s="57" t="s">
        <v>282</v>
      </c>
      <c r="B31" s="57">
        <v>2434</v>
      </c>
      <c r="C31" s="57"/>
      <c r="D31" s="71" t="s">
        <v>15</v>
      </c>
      <c r="E31" s="72">
        <v>4</v>
      </c>
      <c r="F31" s="72">
        <v>6</v>
      </c>
      <c r="G31" s="72">
        <v>6</v>
      </c>
      <c r="H31" s="72">
        <v>7</v>
      </c>
      <c r="I31" s="72">
        <v>7</v>
      </c>
      <c r="J31" s="72">
        <v>6</v>
      </c>
      <c r="K31" s="72" t="s">
        <v>41</v>
      </c>
      <c r="L31" s="73" t="s">
        <v>15</v>
      </c>
      <c r="M31" s="73"/>
      <c r="N31" s="72"/>
      <c r="O31" s="57" t="s">
        <v>20</v>
      </c>
      <c r="P31" s="57" t="s">
        <v>44</v>
      </c>
      <c r="Q31" s="57"/>
      <c r="R31" s="57"/>
      <c r="S31" s="87"/>
      <c r="T31" s="87"/>
      <c r="U31" s="57" t="s">
        <v>18</v>
      </c>
      <c r="V31" s="57"/>
      <c r="W31" s="75">
        <v>2</v>
      </c>
      <c r="X31" s="75">
        <v>1</v>
      </c>
      <c r="Y31" s="75">
        <v>3</v>
      </c>
      <c r="Z31" s="75"/>
      <c r="AA31" s="187" t="s">
        <v>243</v>
      </c>
      <c r="AB31" s="57" t="s">
        <v>350</v>
      </c>
      <c r="AC31" s="60">
        <f t="shared" si="0"/>
        <v>1</v>
      </c>
      <c r="AD31" s="60">
        <f t="shared" si="1"/>
        <v>3.5</v>
      </c>
      <c r="AE31" s="61">
        <f t="shared" si="2"/>
        <v>4.5</v>
      </c>
      <c r="AF31" s="61">
        <f>INDEX($BA$26:BF$44,MATCH(AE31,$AZ$26:$AZ$44,-1),MATCH(D31,$BA$25:$BF$25))</f>
        <v>0.5</v>
      </c>
      <c r="AG31" s="61">
        <v>1</v>
      </c>
      <c r="AH31" s="61">
        <v>1</v>
      </c>
      <c r="AI31" s="61">
        <v>1</v>
      </c>
      <c r="AJ31" s="61">
        <v>0.8</v>
      </c>
      <c r="AK31" s="61">
        <v>0.8</v>
      </c>
      <c r="AL31" s="61">
        <v>0.8</v>
      </c>
      <c r="AM31" s="76">
        <f t="shared" si="3"/>
        <v>3000.32</v>
      </c>
      <c r="AN31" s="77">
        <f t="shared" si="4"/>
        <v>60006400000</v>
      </c>
      <c r="AO31" s="77">
        <f t="shared" si="5"/>
        <v>100</v>
      </c>
      <c r="AP31" s="77">
        <f t="shared" si="6"/>
        <v>200</v>
      </c>
      <c r="AQ31" s="62"/>
      <c r="AS31" s="47">
        <v>7</v>
      </c>
      <c r="AT31" s="47">
        <v>7</v>
      </c>
      <c r="AU31" s="47">
        <v>0.5</v>
      </c>
      <c r="AV31" s="96">
        <v>1430</v>
      </c>
      <c r="AW31" s="47">
        <v>7</v>
      </c>
      <c r="AX31" s="47">
        <v>3.5</v>
      </c>
      <c r="AZ31" s="98">
        <v>5.5</v>
      </c>
      <c r="BA31" s="60">
        <v>0</v>
      </c>
      <c r="BB31" s="60">
        <v>0</v>
      </c>
      <c r="BC31" s="60">
        <v>-0.5</v>
      </c>
      <c r="BD31" s="60">
        <v>-1</v>
      </c>
      <c r="BE31" s="89">
        <v>-1.5</v>
      </c>
      <c r="BF31" s="60">
        <v>-4</v>
      </c>
      <c r="BG31" s="94"/>
      <c r="BJ31" s="95">
        <v>8</v>
      </c>
      <c r="BK31" s="62">
        <v>0</v>
      </c>
      <c r="BL31" s="62">
        <v>0</v>
      </c>
      <c r="BM31" s="62">
        <v>0</v>
      </c>
      <c r="BN31" s="62">
        <v>0</v>
      </c>
      <c r="BO31" s="62">
        <v>0</v>
      </c>
      <c r="BP31" s="62">
        <v>1</v>
      </c>
      <c r="BQ31" s="62">
        <v>15</v>
      </c>
      <c r="BR31" s="62">
        <v>150</v>
      </c>
      <c r="BS31" s="62">
        <v>1500</v>
      </c>
      <c r="BT31" s="62">
        <v>15000</v>
      </c>
      <c r="BU31" s="62">
        <v>150000</v>
      </c>
    </row>
    <row r="32" spans="1:73">
      <c r="A32" s="11" t="s">
        <v>161</v>
      </c>
      <c r="B32" s="11">
        <v>2805</v>
      </c>
      <c r="D32" s="49" t="s">
        <v>22</v>
      </c>
      <c r="E32" s="47">
        <v>5</v>
      </c>
      <c r="F32" s="47">
        <v>3</v>
      </c>
      <c r="G32" s="47">
        <v>1</v>
      </c>
      <c r="H32" s="47">
        <v>7</v>
      </c>
      <c r="I32" s="47">
        <v>5</v>
      </c>
      <c r="J32" s="47">
        <v>6</v>
      </c>
      <c r="K32" s="47" t="s">
        <v>41</v>
      </c>
      <c r="L32" s="48">
        <v>6</v>
      </c>
      <c r="M32" s="48"/>
      <c r="N32" s="47"/>
      <c r="S32" s="59"/>
      <c r="T32" s="59"/>
      <c r="U32" s="11" t="s">
        <v>18</v>
      </c>
      <c r="W32" s="45">
        <v>2</v>
      </c>
      <c r="X32" s="45">
        <v>0</v>
      </c>
      <c r="Y32" s="45">
        <v>2</v>
      </c>
      <c r="Z32" s="45"/>
      <c r="AA32" s="184" t="s">
        <v>27</v>
      </c>
      <c r="AB32" s="11" t="s">
        <v>335</v>
      </c>
      <c r="AC32" s="60">
        <f t="shared" si="0"/>
        <v>0.5</v>
      </c>
      <c r="AD32" s="60">
        <f t="shared" si="1"/>
        <v>3.5</v>
      </c>
      <c r="AE32" s="61">
        <f t="shared" si="2"/>
        <v>4</v>
      </c>
      <c r="AF32" s="61">
        <f>INDEX($BA$26:BF$44,MATCH(AE32,$AZ$26:$AZ$44,-1),MATCH(D32,$BA$25:$BF$25))</f>
        <v>-3.5</v>
      </c>
      <c r="AG32" s="61">
        <v>1</v>
      </c>
      <c r="AH32" s="61">
        <v>1</v>
      </c>
      <c r="AI32" s="61">
        <v>1</v>
      </c>
      <c r="AJ32" s="61">
        <v>1</v>
      </c>
      <c r="AK32" s="61">
        <v>1</v>
      </c>
      <c r="AL32" s="61">
        <v>0.8</v>
      </c>
      <c r="AM32" s="61">
        <f t="shared" si="3"/>
        <v>716</v>
      </c>
      <c r="AN32" s="62">
        <f t="shared" si="4"/>
        <v>14320000000</v>
      </c>
      <c r="AO32" s="62">
        <f t="shared" si="5"/>
        <v>300</v>
      </c>
      <c r="AP32" s="62">
        <f t="shared" si="6"/>
        <v>600</v>
      </c>
      <c r="AQ32" s="62"/>
      <c r="AS32" s="47">
        <v>8</v>
      </c>
      <c r="AT32" s="47">
        <v>8</v>
      </c>
      <c r="AU32" s="47">
        <v>0.5</v>
      </c>
      <c r="AV32" s="96">
        <v>2290</v>
      </c>
      <c r="AW32" s="47">
        <v>8</v>
      </c>
      <c r="AX32" s="47">
        <v>4</v>
      </c>
      <c r="AZ32" s="98">
        <v>5</v>
      </c>
      <c r="BA32" s="60">
        <v>0</v>
      </c>
      <c r="BB32" s="60">
        <v>0</v>
      </c>
      <c r="BC32" s="60">
        <v>-0.5</v>
      </c>
      <c r="BD32" s="60">
        <v>-1</v>
      </c>
      <c r="BE32" s="89">
        <v>-1.5</v>
      </c>
      <c r="BF32" s="60">
        <v>-4</v>
      </c>
      <c r="BG32" s="94"/>
      <c r="BJ32" s="95">
        <v>9</v>
      </c>
      <c r="BK32" s="62">
        <v>0</v>
      </c>
      <c r="BL32" s="62">
        <v>0</v>
      </c>
      <c r="BM32" s="62">
        <v>0</v>
      </c>
      <c r="BN32" s="62">
        <v>0</v>
      </c>
      <c r="BO32" s="62">
        <v>0</v>
      </c>
      <c r="BP32" s="62">
        <v>1</v>
      </c>
      <c r="BQ32" s="62">
        <v>12</v>
      </c>
      <c r="BR32" s="62">
        <v>120</v>
      </c>
      <c r="BS32" s="62">
        <v>1200</v>
      </c>
      <c r="BT32" s="62">
        <v>12000</v>
      </c>
      <c r="BU32" s="62">
        <v>120000</v>
      </c>
    </row>
    <row r="33" spans="1:73">
      <c r="A33" s="58" t="s">
        <v>42</v>
      </c>
      <c r="B33" s="58">
        <v>311</v>
      </c>
      <c r="C33" s="58"/>
      <c r="D33" s="63" t="s">
        <v>14</v>
      </c>
      <c r="E33" s="64">
        <v>7</v>
      </c>
      <c r="F33" s="64">
        <v>5</v>
      </c>
      <c r="G33" s="64">
        <v>5</v>
      </c>
      <c r="H33" s="64">
        <v>7</v>
      </c>
      <c r="I33" s="64">
        <v>8</v>
      </c>
      <c r="J33" s="64">
        <v>5</v>
      </c>
      <c r="K33" s="64" t="s">
        <v>41</v>
      </c>
      <c r="L33" s="65">
        <v>4</v>
      </c>
      <c r="M33" s="65"/>
      <c r="N33" s="64"/>
      <c r="O33" s="58" t="s">
        <v>20</v>
      </c>
      <c r="P33" s="58"/>
      <c r="Q33" s="58"/>
      <c r="R33" s="58"/>
      <c r="S33" s="70"/>
      <c r="T33" s="70"/>
      <c r="U33" s="58" t="s">
        <v>18</v>
      </c>
      <c r="V33" s="58"/>
      <c r="W33" s="67">
        <v>1</v>
      </c>
      <c r="X33" s="67">
        <v>0</v>
      </c>
      <c r="Y33" s="67">
        <v>4</v>
      </c>
      <c r="Z33" s="67"/>
      <c r="AA33" s="185" t="s">
        <v>1067</v>
      </c>
      <c r="AB33" s="58" t="s">
        <v>340</v>
      </c>
      <c r="AC33" s="60">
        <f t="shared" si="0"/>
        <v>0</v>
      </c>
      <c r="AD33" s="60">
        <f t="shared" si="1"/>
        <v>3.5</v>
      </c>
      <c r="AE33" s="61">
        <f t="shared" si="2"/>
        <v>3.5</v>
      </c>
      <c r="AF33" s="61">
        <f>INDEX($BA$26:BF$44,MATCH(AE33,$AZ$26:$AZ$44,-1),MATCH(D33,$BA$25:$BF$25))</f>
        <v>0</v>
      </c>
      <c r="AG33" s="61">
        <v>1</v>
      </c>
      <c r="AH33" s="61">
        <v>1</v>
      </c>
      <c r="AI33" s="61">
        <v>1</v>
      </c>
      <c r="AJ33" s="61">
        <v>1</v>
      </c>
      <c r="AK33" s="61">
        <v>0.8</v>
      </c>
      <c r="AL33" s="61">
        <v>0.8</v>
      </c>
      <c r="AM33" s="68">
        <f t="shared" si="3"/>
        <v>224</v>
      </c>
      <c r="AN33" s="69">
        <f t="shared" si="4"/>
        <v>2240000000</v>
      </c>
      <c r="AO33" s="69">
        <f t="shared" si="5"/>
        <v>1000</v>
      </c>
      <c r="AP33" s="69">
        <f t="shared" si="6"/>
        <v>1000</v>
      </c>
      <c r="AQ33" s="62"/>
      <c r="AR33" s="99"/>
      <c r="AS33" s="47">
        <v>9</v>
      </c>
      <c r="AT33" s="47">
        <v>9</v>
      </c>
      <c r="AU33" s="47">
        <v>1</v>
      </c>
      <c r="AV33" s="96">
        <v>3660</v>
      </c>
      <c r="AW33" s="47">
        <v>9</v>
      </c>
      <c r="AX33" s="47">
        <v>4.5</v>
      </c>
      <c r="AZ33" s="98">
        <v>4.5</v>
      </c>
      <c r="BA33" s="60">
        <v>0.5</v>
      </c>
      <c r="BB33" s="60">
        <v>0</v>
      </c>
      <c r="BC33" s="60">
        <v>0</v>
      </c>
      <c r="BD33" s="60">
        <v>-0.5</v>
      </c>
      <c r="BE33" s="89">
        <v>-1</v>
      </c>
      <c r="BF33" s="60">
        <v>-3.5</v>
      </c>
      <c r="BG33" s="94"/>
      <c r="BJ33" s="95" t="s">
        <v>15</v>
      </c>
      <c r="BK33" s="62">
        <v>0</v>
      </c>
      <c r="BL33" s="62">
        <v>0</v>
      </c>
      <c r="BM33" s="62">
        <v>0</v>
      </c>
      <c r="BN33" s="62">
        <v>0</v>
      </c>
      <c r="BO33" s="62">
        <v>0</v>
      </c>
      <c r="BP33" s="62">
        <v>1</v>
      </c>
      <c r="BQ33" s="62">
        <v>10</v>
      </c>
      <c r="BR33" s="62">
        <v>100</v>
      </c>
      <c r="BS33" s="62">
        <v>1000</v>
      </c>
      <c r="BT33" s="62">
        <v>10000</v>
      </c>
      <c r="BU33" s="62">
        <v>100000</v>
      </c>
    </row>
    <row r="34" spans="1:73">
      <c r="A34" s="11" t="s">
        <v>78</v>
      </c>
      <c r="B34" s="11">
        <v>609</v>
      </c>
      <c r="D34" s="49" t="s">
        <v>15</v>
      </c>
      <c r="E34" s="47">
        <v>7</v>
      </c>
      <c r="F34" s="47">
        <v>9</v>
      </c>
      <c r="G34" s="47">
        <v>9</v>
      </c>
      <c r="H34" s="47">
        <v>7</v>
      </c>
      <c r="I34" s="47">
        <v>5</v>
      </c>
      <c r="J34" s="47">
        <v>0</v>
      </c>
      <c r="K34" s="47" t="s">
        <v>41</v>
      </c>
      <c r="L34" s="48" t="s">
        <v>15</v>
      </c>
      <c r="M34" s="48"/>
      <c r="N34" s="47"/>
      <c r="O34" s="11" t="s">
        <v>20</v>
      </c>
      <c r="P34" s="11" t="s">
        <v>44</v>
      </c>
      <c r="S34" s="59"/>
      <c r="T34" s="59"/>
      <c r="U34" s="11" t="s">
        <v>18</v>
      </c>
      <c r="W34" s="45">
        <v>1</v>
      </c>
      <c r="X34" s="45">
        <v>2</v>
      </c>
      <c r="Y34" s="45">
        <v>4</v>
      </c>
      <c r="Z34" s="45"/>
      <c r="AA34" s="184" t="s">
        <v>1067</v>
      </c>
      <c r="AB34" s="11" t="s">
        <v>332</v>
      </c>
      <c r="AC34" s="60">
        <f t="shared" si="0"/>
        <v>1</v>
      </c>
      <c r="AD34" s="60">
        <f t="shared" si="1"/>
        <v>3.5</v>
      </c>
      <c r="AE34" s="61">
        <f t="shared" si="2"/>
        <v>4.5</v>
      </c>
      <c r="AF34" s="61">
        <f>INDEX($BA$26:BF$44,MATCH(AE34,$AZ$26:$AZ$44,-1),MATCH(D34,$BA$25:$BF$25))</f>
        <v>0.5</v>
      </c>
      <c r="AG34" s="61">
        <v>1</v>
      </c>
      <c r="AH34" s="61">
        <v>1</v>
      </c>
      <c r="AI34" s="61">
        <v>1</v>
      </c>
      <c r="AJ34" s="61">
        <v>0.8</v>
      </c>
      <c r="AK34" s="61">
        <v>1</v>
      </c>
      <c r="AL34" s="61">
        <v>0.8</v>
      </c>
      <c r="AM34" s="61">
        <f t="shared" si="3"/>
        <v>3750.4</v>
      </c>
      <c r="AN34" s="62">
        <f t="shared" si="4"/>
        <v>37504000000</v>
      </c>
      <c r="AO34" s="62">
        <f t="shared" si="5"/>
        <v>100</v>
      </c>
      <c r="AP34" s="62">
        <f t="shared" si="6"/>
        <v>100</v>
      </c>
      <c r="AQ34" s="69"/>
      <c r="AR34" s="99"/>
      <c r="AS34" s="47" t="s">
        <v>15</v>
      </c>
      <c r="AT34" s="47">
        <v>10</v>
      </c>
      <c r="AU34" s="47">
        <v>1</v>
      </c>
      <c r="AV34" s="96">
        <v>5860</v>
      </c>
      <c r="AW34" s="47" t="s">
        <v>15</v>
      </c>
      <c r="AX34" s="47">
        <v>5</v>
      </c>
      <c r="AZ34" s="98">
        <v>4</v>
      </c>
      <c r="BA34" s="60">
        <v>0.5</v>
      </c>
      <c r="BB34" s="60">
        <v>0</v>
      </c>
      <c r="BC34" s="60">
        <v>0</v>
      </c>
      <c r="BD34" s="60">
        <v>-0.5</v>
      </c>
      <c r="BE34" s="89">
        <v>-1</v>
      </c>
      <c r="BF34" s="60">
        <v>-3.5</v>
      </c>
      <c r="BG34" s="94"/>
      <c r="BJ34" s="95" t="s">
        <v>18</v>
      </c>
      <c r="BK34" s="62">
        <v>0</v>
      </c>
      <c r="BL34" s="62">
        <v>0</v>
      </c>
      <c r="BM34" s="62">
        <v>0</v>
      </c>
      <c r="BN34" s="62">
        <v>0</v>
      </c>
      <c r="BO34" s="62">
        <v>0</v>
      </c>
      <c r="BP34" s="62">
        <v>0</v>
      </c>
      <c r="BQ34" s="62">
        <v>7</v>
      </c>
      <c r="BR34" s="62">
        <v>70</v>
      </c>
      <c r="BS34" s="62">
        <v>700</v>
      </c>
      <c r="BT34" s="62">
        <v>7000</v>
      </c>
      <c r="BU34" s="62">
        <v>70000</v>
      </c>
    </row>
    <row r="35" spans="1:73">
      <c r="A35" s="58" t="s">
        <v>86</v>
      </c>
      <c r="B35" s="58">
        <v>806</v>
      </c>
      <c r="C35" s="58"/>
      <c r="D35" s="63" t="s">
        <v>15</v>
      </c>
      <c r="E35" s="64">
        <v>7</v>
      </c>
      <c r="F35" s="64">
        <v>5</v>
      </c>
      <c r="G35" s="64">
        <v>8</v>
      </c>
      <c r="H35" s="64">
        <v>7</v>
      </c>
      <c r="I35" s="64">
        <v>8</v>
      </c>
      <c r="J35" s="64">
        <v>7</v>
      </c>
      <c r="K35" s="64" t="s">
        <v>41</v>
      </c>
      <c r="L35" s="65" t="s">
        <v>15</v>
      </c>
      <c r="M35" s="65"/>
      <c r="N35" s="64"/>
      <c r="O35" s="58" t="s">
        <v>20</v>
      </c>
      <c r="P35" s="58" t="s">
        <v>44</v>
      </c>
      <c r="Q35" s="58"/>
      <c r="R35" s="58"/>
      <c r="S35" s="70"/>
      <c r="T35" s="70"/>
      <c r="U35" s="58" t="s">
        <v>18</v>
      </c>
      <c r="V35" s="58"/>
      <c r="W35" s="67">
        <v>1</v>
      </c>
      <c r="X35" s="67">
        <v>0</v>
      </c>
      <c r="Y35" s="67">
        <v>3</v>
      </c>
      <c r="Z35" s="67"/>
      <c r="AA35" s="185" t="s">
        <v>52</v>
      </c>
      <c r="AB35" s="58" t="s">
        <v>332</v>
      </c>
      <c r="AC35" s="60">
        <f t="shared" si="0"/>
        <v>1</v>
      </c>
      <c r="AD35" s="60">
        <f t="shared" si="1"/>
        <v>3.5</v>
      </c>
      <c r="AE35" s="61">
        <f t="shared" si="2"/>
        <v>4.5</v>
      </c>
      <c r="AF35" s="61">
        <f>INDEX($BA$26:BF$44,MATCH(AE35,$AZ$26:$AZ$44,-1),MATCH(D35,$BA$25:$BF$25))</f>
        <v>0.5</v>
      </c>
      <c r="AG35" s="61">
        <v>1</v>
      </c>
      <c r="AH35" s="61">
        <v>1</v>
      </c>
      <c r="AI35" s="61">
        <v>1</v>
      </c>
      <c r="AJ35" s="61">
        <v>1</v>
      </c>
      <c r="AK35" s="61">
        <v>0.8</v>
      </c>
      <c r="AL35" s="61">
        <v>0.8</v>
      </c>
      <c r="AM35" s="68">
        <f t="shared" si="3"/>
        <v>3750.4</v>
      </c>
      <c r="AN35" s="69">
        <f t="shared" si="4"/>
        <v>37504000000</v>
      </c>
      <c r="AO35" s="69">
        <f t="shared" si="5"/>
        <v>100</v>
      </c>
      <c r="AP35" s="69">
        <f t="shared" si="6"/>
        <v>100</v>
      </c>
      <c r="AQ35" s="69"/>
      <c r="AR35" s="100"/>
      <c r="AS35" s="47" t="s">
        <v>18</v>
      </c>
      <c r="AT35" s="47">
        <v>11</v>
      </c>
      <c r="AU35" s="47">
        <v>1</v>
      </c>
      <c r="AV35" s="96">
        <v>9375</v>
      </c>
      <c r="AW35" s="47" t="s">
        <v>18</v>
      </c>
      <c r="AX35" s="47">
        <v>5.5</v>
      </c>
      <c r="AZ35" s="98">
        <v>3.5</v>
      </c>
      <c r="BA35" s="60">
        <v>0.5</v>
      </c>
      <c r="BB35" s="60">
        <v>0.5</v>
      </c>
      <c r="BC35" s="60">
        <v>0</v>
      </c>
      <c r="BD35" s="60">
        <v>0</v>
      </c>
      <c r="BE35" s="89">
        <v>-0.5</v>
      </c>
      <c r="BF35" s="60">
        <v>-3</v>
      </c>
      <c r="BG35" s="94"/>
      <c r="BJ35" s="95" t="s">
        <v>14</v>
      </c>
      <c r="BK35" s="62">
        <v>0</v>
      </c>
      <c r="BL35" s="62">
        <v>0</v>
      </c>
      <c r="BM35" s="62">
        <v>0</v>
      </c>
      <c r="BN35" s="62">
        <v>0</v>
      </c>
      <c r="BO35" s="62">
        <v>0</v>
      </c>
      <c r="BP35" s="62">
        <v>0</v>
      </c>
      <c r="BQ35" s="62">
        <v>5</v>
      </c>
      <c r="BR35" s="62">
        <v>50</v>
      </c>
      <c r="BS35" s="62">
        <v>500</v>
      </c>
      <c r="BT35" s="62">
        <v>5000</v>
      </c>
      <c r="BU35" s="62">
        <v>50000</v>
      </c>
    </row>
    <row r="36" spans="1:73">
      <c r="A36" s="58" t="s">
        <v>122</v>
      </c>
      <c r="B36" s="58">
        <v>1904</v>
      </c>
      <c r="C36" s="58"/>
      <c r="D36" s="63" t="s">
        <v>15</v>
      </c>
      <c r="E36" s="64">
        <v>2</v>
      </c>
      <c r="F36" s="64">
        <v>6</v>
      </c>
      <c r="G36" s="64">
        <v>5</v>
      </c>
      <c r="H36" s="64">
        <v>7</v>
      </c>
      <c r="I36" s="64" t="s">
        <v>15</v>
      </c>
      <c r="J36" s="64" t="s">
        <v>14</v>
      </c>
      <c r="K36" s="64" t="s">
        <v>41</v>
      </c>
      <c r="L36" s="65" t="s">
        <v>15</v>
      </c>
      <c r="M36" s="65"/>
      <c r="N36" s="64" t="s">
        <v>19</v>
      </c>
      <c r="O36" s="58" t="s">
        <v>20</v>
      </c>
      <c r="P36" s="58" t="s">
        <v>44</v>
      </c>
      <c r="Q36" s="58"/>
      <c r="R36" s="58"/>
      <c r="S36" s="70"/>
      <c r="T36" s="70"/>
      <c r="U36" s="58" t="s">
        <v>18</v>
      </c>
      <c r="V36" s="58"/>
      <c r="W36" s="67">
        <v>1</v>
      </c>
      <c r="X36" s="67">
        <v>0</v>
      </c>
      <c r="Y36" s="67">
        <v>3</v>
      </c>
      <c r="Z36" s="67"/>
      <c r="AA36" s="185" t="s">
        <v>589</v>
      </c>
      <c r="AB36" s="58" t="s">
        <v>334</v>
      </c>
      <c r="AC36" s="60">
        <f t="shared" si="0"/>
        <v>1</v>
      </c>
      <c r="AD36" s="60">
        <f t="shared" si="1"/>
        <v>3.5</v>
      </c>
      <c r="AE36" s="61">
        <f t="shared" si="2"/>
        <v>4.5</v>
      </c>
      <c r="AF36" s="61">
        <f>INDEX($BA$26:BF$44,MATCH(AE36,$AZ$26:$AZ$44,-1),MATCH(D36,$BA$25:$BF$25))</f>
        <v>0.5</v>
      </c>
      <c r="AG36" s="61">
        <v>1</v>
      </c>
      <c r="AH36" s="61">
        <v>1</v>
      </c>
      <c r="AI36" s="61">
        <v>1</v>
      </c>
      <c r="AJ36" s="61">
        <v>1</v>
      </c>
      <c r="AK36" s="61">
        <v>1</v>
      </c>
      <c r="AL36" s="61">
        <v>0.8</v>
      </c>
      <c r="AM36" s="68">
        <f t="shared" si="3"/>
        <v>4688</v>
      </c>
      <c r="AN36" s="69">
        <f t="shared" si="4"/>
        <v>46880000000</v>
      </c>
      <c r="AO36" s="69">
        <f t="shared" si="5"/>
        <v>100</v>
      </c>
      <c r="AP36" s="69">
        <f t="shared" si="6"/>
        <v>100</v>
      </c>
      <c r="AQ36" s="85"/>
      <c r="AR36" s="100"/>
      <c r="AS36" s="47" t="s">
        <v>14</v>
      </c>
      <c r="AT36" s="47">
        <v>12</v>
      </c>
      <c r="AU36" s="47">
        <v>1.5</v>
      </c>
      <c r="AV36" s="96">
        <v>15000</v>
      </c>
      <c r="AW36" s="47" t="s">
        <v>14</v>
      </c>
      <c r="AX36" s="47">
        <v>6</v>
      </c>
      <c r="AZ36" s="98">
        <v>3</v>
      </c>
      <c r="BA36" s="60">
        <v>0.5</v>
      </c>
      <c r="BB36" s="60">
        <v>0.5</v>
      </c>
      <c r="BC36" s="60">
        <v>0</v>
      </c>
      <c r="BD36" s="60">
        <v>0</v>
      </c>
      <c r="BE36" s="89">
        <v>-0.5</v>
      </c>
      <c r="BF36" s="60">
        <v>-3</v>
      </c>
      <c r="BJ36" s="95" t="s">
        <v>16</v>
      </c>
      <c r="BK36" s="62">
        <v>0</v>
      </c>
      <c r="BL36" s="62">
        <v>0</v>
      </c>
      <c r="BM36" s="62">
        <v>0</v>
      </c>
      <c r="BN36" s="62">
        <v>0</v>
      </c>
      <c r="BO36" s="62">
        <v>0</v>
      </c>
      <c r="BP36" s="62">
        <v>0</v>
      </c>
      <c r="BQ36" s="62">
        <v>5</v>
      </c>
      <c r="BR36" s="62">
        <v>50</v>
      </c>
      <c r="BS36" s="62">
        <v>500</v>
      </c>
      <c r="BT36" s="62">
        <v>5000</v>
      </c>
      <c r="BU36" s="62">
        <v>50000</v>
      </c>
    </row>
    <row r="37" spans="1:73">
      <c r="A37" s="58" t="s">
        <v>38</v>
      </c>
      <c r="B37" s="58">
        <v>2211</v>
      </c>
      <c r="C37" s="58"/>
      <c r="D37" s="63" t="s">
        <v>15</v>
      </c>
      <c r="E37" s="64">
        <v>9</v>
      </c>
      <c r="F37" s="64">
        <v>8</v>
      </c>
      <c r="G37" s="64" t="s">
        <v>15</v>
      </c>
      <c r="H37" s="64">
        <v>7</v>
      </c>
      <c r="I37" s="64">
        <v>4</v>
      </c>
      <c r="J37" s="64">
        <v>8</v>
      </c>
      <c r="K37" s="64" t="s">
        <v>41</v>
      </c>
      <c r="L37" s="65" t="s">
        <v>15</v>
      </c>
      <c r="M37" s="65"/>
      <c r="N37" s="64" t="s">
        <v>19</v>
      </c>
      <c r="O37" s="58" t="s">
        <v>20</v>
      </c>
      <c r="P37" s="58" t="s">
        <v>30</v>
      </c>
      <c r="Q37" s="58" t="s">
        <v>44</v>
      </c>
      <c r="R37" s="58"/>
      <c r="S37" s="70"/>
      <c r="T37" s="70"/>
      <c r="U37" s="58" t="s">
        <v>18</v>
      </c>
      <c r="V37" s="58"/>
      <c r="W37" s="67">
        <v>1</v>
      </c>
      <c r="X37" s="67">
        <v>0</v>
      </c>
      <c r="Y37" s="67">
        <v>0</v>
      </c>
      <c r="Z37" s="67"/>
      <c r="AA37" s="185" t="s">
        <v>591</v>
      </c>
      <c r="AB37" s="58" t="s">
        <v>342</v>
      </c>
      <c r="AC37" s="60">
        <f t="shared" si="0"/>
        <v>1</v>
      </c>
      <c r="AD37" s="60">
        <f t="shared" si="1"/>
        <v>3.5</v>
      </c>
      <c r="AE37" s="61">
        <f t="shared" si="2"/>
        <v>4.5</v>
      </c>
      <c r="AF37" s="61">
        <f>INDEX($BA$26:BF$44,MATCH(AE37,$AZ$26:$AZ$44,-1),MATCH(D37,$BA$25:$BF$25))</f>
        <v>0.5</v>
      </c>
      <c r="AG37" s="61">
        <v>1</v>
      </c>
      <c r="AH37" s="61">
        <v>1</v>
      </c>
      <c r="AI37" s="61">
        <v>1</v>
      </c>
      <c r="AJ37" s="61">
        <v>1</v>
      </c>
      <c r="AK37" s="61">
        <v>1</v>
      </c>
      <c r="AL37" s="61">
        <v>0.8</v>
      </c>
      <c r="AM37" s="68">
        <f t="shared" si="3"/>
        <v>4688</v>
      </c>
      <c r="AN37" s="69">
        <f t="shared" si="4"/>
        <v>46880000000</v>
      </c>
      <c r="AO37" s="69">
        <f t="shared" si="5"/>
        <v>100</v>
      </c>
      <c r="AP37" s="69">
        <f t="shared" si="6"/>
        <v>100</v>
      </c>
      <c r="AQ37" s="62"/>
      <c r="AS37" s="47" t="s">
        <v>16</v>
      </c>
      <c r="AT37" s="47">
        <v>13</v>
      </c>
      <c r="AU37" s="47">
        <v>1.5</v>
      </c>
      <c r="AV37" s="96">
        <v>24400</v>
      </c>
      <c r="AZ37" s="98">
        <v>2.5</v>
      </c>
      <c r="BA37" s="60">
        <v>1</v>
      </c>
      <c r="BB37" s="60">
        <v>0.5</v>
      </c>
      <c r="BC37" s="60">
        <v>0.5</v>
      </c>
      <c r="BD37" s="60">
        <v>0</v>
      </c>
      <c r="BE37" s="89">
        <v>0</v>
      </c>
      <c r="BF37" s="60">
        <v>-2.5</v>
      </c>
      <c r="BJ37" s="95" t="s">
        <v>17</v>
      </c>
      <c r="BK37" s="62">
        <v>0</v>
      </c>
      <c r="BL37" s="62">
        <v>0</v>
      </c>
      <c r="BM37" s="62">
        <v>0</v>
      </c>
      <c r="BN37" s="62">
        <v>0</v>
      </c>
      <c r="BO37" s="62">
        <v>0</v>
      </c>
      <c r="BP37" s="62">
        <v>0</v>
      </c>
      <c r="BQ37" s="62">
        <v>7</v>
      </c>
      <c r="BR37" s="62">
        <v>70</v>
      </c>
      <c r="BS37" s="62">
        <v>700</v>
      </c>
      <c r="BT37" s="62">
        <v>7000</v>
      </c>
      <c r="BU37" s="62">
        <v>70000</v>
      </c>
    </row>
    <row r="38" spans="1:73">
      <c r="A38" s="58" t="s">
        <v>136</v>
      </c>
      <c r="B38" s="58">
        <v>2207</v>
      </c>
      <c r="C38" s="58"/>
      <c r="D38" s="63" t="s">
        <v>15</v>
      </c>
      <c r="E38" s="64" t="s">
        <v>15</v>
      </c>
      <c r="F38" s="64">
        <v>8</v>
      </c>
      <c r="G38" s="64" t="s">
        <v>15</v>
      </c>
      <c r="H38" s="64">
        <v>6</v>
      </c>
      <c r="I38" s="64">
        <v>7</v>
      </c>
      <c r="J38" s="64">
        <v>8</v>
      </c>
      <c r="K38" s="64" t="s">
        <v>41</v>
      </c>
      <c r="L38" s="65" t="s">
        <v>15</v>
      </c>
      <c r="M38" s="65"/>
      <c r="N38" s="64" t="s">
        <v>19</v>
      </c>
      <c r="O38" s="58" t="s">
        <v>20</v>
      </c>
      <c r="P38" s="58" t="s">
        <v>30</v>
      </c>
      <c r="Q38" s="58"/>
      <c r="R38" s="58"/>
      <c r="S38" s="70"/>
      <c r="T38" s="70"/>
      <c r="U38" s="58" t="s">
        <v>18</v>
      </c>
      <c r="V38" s="58"/>
      <c r="W38" s="67">
        <v>8</v>
      </c>
      <c r="X38" s="67">
        <v>0</v>
      </c>
      <c r="Y38" s="67">
        <v>0</v>
      </c>
      <c r="Z38" s="67"/>
      <c r="AA38" s="185" t="s">
        <v>27</v>
      </c>
      <c r="AB38" s="58" t="s">
        <v>334</v>
      </c>
      <c r="AC38" s="60">
        <f t="shared" si="0"/>
        <v>1</v>
      </c>
      <c r="AD38" s="60">
        <f t="shared" si="1"/>
        <v>3</v>
      </c>
      <c r="AE38" s="61">
        <f t="shared" si="2"/>
        <v>4</v>
      </c>
      <c r="AF38" s="61">
        <f>INDEX($BA$26:BF$44,MATCH(AE38,$AZ$26:$AZ$44,-1),MATCH(D38,$BA$25:$BF$25))</f>
        <v>0.5</v>
      </c>
      <c r="AG38" s="61">
        <v>1</v>
      </c>
      <c r="AH38" s="61">
        <v>1</v>
      </c>
      <c r="AI38" s="61">
        <v>1</v>
      </c>
      <c r="AJ38" s="61">
        <v>1</v>
      </c>
      <c r="AK38" s="61">
        <v>1</v>
      </c>
      <c r="AL38" s="61">
        <v>0.8</v>
      </c>
      <c r="AM38" s="68">
        <f t="shared" si="3"/>
        <v>4688</v>
      </c>
      <c r="AN38" s="69">
        <f t="shared" si="4"/>
        <v>37504000000</v>
      </c>
      <c r="AO38" s="69">
        <f t="shared" si="5"/>
        <v>10</v>
      </c>
      <c r="AP38" s="69">
        <f t="shared" si="6"/>
        <v>80</v>
      </c>
      <c r="AQ38" s="62"/>
      <c r="AR38" s="99"/>
      <c r="AS38" s="47"/>
      <c r="AT38" s="47"/>
      <c r="AU38" s="47"/>
      <c r="AV38" s="96"/>
      <c r="AZ38" s="98">
        <v>2</v>
      </c>
      <c r="BA38" s="60">
        <v>1</v>
      </c>
      <c r="BB38" s="60">
        <v>0.5</v>
      </c>
      <c r="BC38" s="60">
        <v>0.5</v>
      </c>
      <c r="BD38" s="60">
        <v>0</v>
      </c>
      <c r="BE38" s="89">
        <v>0</v>
      </c>
      <c r="BF38" s="60">
        <v>-2.5</v>
      </c>
      <c r="BJ38" s="95" t="s">
        <v>26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  <c r="BQ38" s="62">
        <v>5</v>
      </c>
      <c r="BR38" s="62">
        <v>50</v>
      </c>
      <c r="BS38" s="62">
        <v>500</v>
      </c>
      <c r="BT38" s="62">
        <v>5000</v>
      </c>
      <c r="BU38" s="62">
        <v>50000</v>
      </c>
    </row>
    <row r="39" spans="1:73">
      <c r="A39" s="11" t="s">
        <v>131</v>
      </c>
      <c r="B39" s="11">
        <v>2109</v>
      </c>
      <c r="D39" s="49" t="s">
        <v>15</v>
      </c>
      <c r="E39" s="47">
        <v>8</v>
      </c>
      <c r="F39" s="47" t="s">
        <v>15</v>
      </c>
      <c r="G39" s="47">
        <v>5</v>
      </c>
      <c r="H39" s="47">
        <v>6</v>
      </c>
      <c r="I39" s="47">
        <v>4</v>
      </c>
      <c r="J39" s="47">
        <v>5</v>
      </c>
      <c r="K39" s="47" t="s">
        <v>41</v>
      </c>
      <c r="L39" s="48" t="s">
        <v>18</v>
      </c>
      <c r="M39" s="48"/>
      <c r="N39" s="47" t="s">
        <v>19</v>
      </c>
      <c r="O39" s="11" t="s">
        <v>21</v>
      </c>
      <c r="S39" s="59"/>
      <c r="T39" s="59"/>
      <c r="U39" s="11" t="s">
        <v>18</v>
      </c>
      <c r="W39" s="45">
        <v>6</v>
      </c>
      <c r="X39" s="45">
        <v>0</v>
      </c>
      <c r="Y39" s="45">
        <v>2</v>
      </c>
      <c r="Z39" s="45"/>
      <c r="AA39" s="184" t="s">
        <v>1068</v>
      </c>
      <c r="AB39" s="11" t="s">
        <v>334</v>
      </c>
      <c r="AC39" s="60">
        <f t="shared" si="0"/>
        <v>1</v>
      </c>
      <c r="AD39" s="60">
        <f t="shared" si="1"/>
        <v>3</v>
      </c>
      <c r="AE39" s="61">
        <f t="shared" si="2"/>
        <v>4</v>
      </c>
      <c r="AF39" s="61">
        <f>INDEX($BA$26:BF$44,MATCH(AE39,$AZ$26:$AZ$44,-1),MATCH(D39,$BA$25:$BF$25))</f>
        <v>0.5</v>
      </c>
      <c r="AG39" s="61">
        <v>1</v>
      </c>
      <c r="AH39" s="61">
        <v>1</v>
      </c>
      <c r="AI39" s="61">
        <v>1</v>
      </c>
      <c r="AJ39" s="61">
        <v>1</v>
      </c>
      <c r="AK39" s="61">
        <v>1</v>
      </c>
      <c r="AL39" s="61">
        <v>0.8</v>
      </c>
      <c r="AM39" s="61">
        <f t="shared" si="3"/>
        <v>7500</v>
      </c>
      <c r="AN39" s="62">
        <f t="shared" si="4"/>
        <v>45000000000</v>
      </c>
      <c r="AO39" s="62">
        <f t="shared" si="5"/>
        <v>7</v>
      </c>
      <c r="AP39" s="62">
        <f t="shared" si="6"/>
        <v>42</v>
      </c>
      <c r="AQ39" s="62"/>
      <c r="AR39" s="99"/>
      <c r="AS39" s="47"/>
      <c r="AT39" s="47"/>
      <c r="AU39" s="47"/>
      <c r="AV39" s="96"/>
      <c r="AZ39" s="98">
        <v>1.5</v>
      </c>
      <c r="BA39" s="60">
        <v>1</v>
      </c>
      <c r="BB39" s="60">
        <v>1</v>
      </c>
      <c r="BC39" s="60">
        <v>0.5</v>
      </c>
      <c r="BD39" s="60">
        <v>0.5</v>
      </c>
      <c r="BE39" s="89">
        <v>0</v>
      </c>
      <c r="BF39" s="60">
        <v>0</v>
      </c>
      <c r="BJ39" s="95" t="s">
        <v>40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5</v>
      </c>
      <c r="BR39" s="62">
        <v>50</v>
      </c>
      <c r="BS39" s="62">
        <v>500</v>
      </c>
      <c r="BT39" s="62">
        <v>5000</v>
      </c>
      <c r="BU39" s="62">
        <v>50000</v>
      </c>
    </row>
    <row r="40" spans="1:73">
      <c r="A40" s="58" t="s">
        <v>121</v>
      </c>
      <c r="B40" s="58">
        <v>1903</v>
      </c>
      <c r="C40" s="58"/>
      <c r="D40" s="63" t="s">
        <v>18</v>
      </c>
      <c r="E40" s="64">
        <v>5</v>
      </c>
      <c r="F40" s="64">
        <v>6</v>
      </c>
      <c r="G40" s="64">
        <v>5</v>
      </c>
      <c r="H40" s="64">
        <v>6</v>
      </c>
      <c r="I40" s="64">
        <v>4</v>
      </c>
      <c r="J40" s="64">
        <v>6</v>
      </c>
      <c r="K40" s="64" t="s">
        <v>41</v>
      </c>
      <c r="L40" s="65" t="s">
        <v>15</v>
      </c>
      <c r="M40" s="65"/>
      <c r="N40" s="64"/>
      <c r="O40" s="58" t="s">
        <v>20</v>
      </c>
      <c r="P40" s="58"/>
      <c r="Q40" s="58"/>
      <c r="R40" s="58"/>
      <c r="S40" s="70"/>
      <c r="T40" s="70"/>
      <c r="U40" s="58" t="s">
        <v>18</v>
      </c>
      <c r="V40" s="58"/>
      <c r="W40" s="67">
        <v>5</v>
      </c>
      <c r="X40" s="67">
        <v>0</v>
      </c>
      <c r="Y40" s="67">
        <v>2</v>
      </c>
      <c r="Z40" s="67"/>
      <c r="AA40" s="185" t="s">
        <v>589</v>
      </c>
      <c r="AB40" s="58" t="s">
        <v>334</v>
      </c>
      <c r="AC40" s="60">
        <f t="shared" si="0"/>
        <v>1</v>
      </c>
      <c r="AD40" s="60">
        <f t="shared" si="1"/>
        <v>3</v>
      </c>
      <c r="AE40" s="61">
        <f t="shared" si="2"/>
        <v>4</v>
      </c>
      <c r="AF40" s="61">
        <f>INDEX($BA$26:BF$44,MATCH(AE40,$AZ$26:$AZ$44,-1),MATCH(D40,$BA$25:$BF$25))</f>
        <v>0</v>
      </c>
      <c r="AG40" s="61">
        <v>1.6</v>
      </c>
      <c r="AH40" s="61">
        <v>1</v>
      </c>
      <c r="AI40" s="61">
        <v>1</v>
      </c>
      <c r="AJ40" s="61">
        <v>1</v>
      </c>
      <c r="AK40" s="61">
        <v>1</v>
      </c>
      <c r="AL40" s="61">
        <v>0.8</v>
      </c>
      <c r="AM40" s="68">
        <f t="shared" si="3"/>
        <v>7500.8</v>
      </c>
      <c r="AN40" s="69">
        <f t="shared" si="4"/>
        <v>37504000000</v>
      </c>
      <c r="AO40" s="69">
        <f t="shared" si="5"/>
        <v>10</v>
      </c>
      <c r="AP40" s="69">
        <f t="shared" si="6"/>
        <v>50</v>
      </c>
      <c r="AQ40" s="62"/>
      <c r="AR40" s="99"/>
      <c r="AS40" s="47"/>
      <c r="AT40" s="47"/>
      <c r="AU40" s="47"/>
      <c r="AV40" s="96"/>
      <c r="AZ40" s="98">
        <v>1</v>
      </c>
      <c r="BA40" s="60">
        <v>1</v>
      </c>
      <c r="BB40" s="60">
        <v>1</v>
      </c>
      <c r="BC40" s="60">
        <v>0.5</v>
      </c>
      <c r="BD40" s="60">
        <v>0.5</v>
      </c>
      <c r="BE40" s="89">
        <v>0</v>
      </c>
      <c r="BF40" s="60">
        <v>0</v>
      </c>
    </row>
    <row r="41" spans="1:73">
      <c r="A41" s="58" t="s">
        <v>360</v>
      </c>
      <c r="B41" s="58">
        <v>2622</v>
      </c>
      <c r="C41" s="58"/>
      <c r="D41" s="63" t="s">
        <v>15</v>
      </c>
      <c r="E41" s="64">
        <v>7</v>
      </c>
      <c r="F41" s="64">
        <v>6</v>
      </c>
      <c r="G41" s="64">
        <v>9</v>
      </c>
      <c r="H41" s="64">
        <v>6</v>
      </c>
      <c r="I41" s="64">
        <v>7</v>
      </c>
      <c r="J41" s="64">
        <v>9</v>
      </c>
      <c r="K41" s="86" t="s">
        <v>41</v>
      </c>
      <c r="L41" s="65" t="s">
        <v>18</v>
      </c>
      <c r="M41" s="65"/>
      <c r="N41" s="64" t="s">
        <v>15</v>
      </c>
      <c r="O41" s="67" t="s">
        <v>20</v>
      </c>
      <c r="P41" s="67" t="s">
        <v>44</v>
      </c>
      <c r="Q41" s="58"/>
      <c r="R41" s="58"/>
      <c r="S41" s="70"/>
      <c r="T41" s="70"/>
      <c r="U41" s="58" t="s">
        <v>18</v>
      </c>
      <c r="V41" s="58"/>
      <c r="W41" s="67">
        <v>5</v>
      </c>
      <c r="X41" s="67">
        <v>2</v>
      </c>
      <c r="Y41" s="67">
        <v>2</v>
      </c>
      <c r="Z41" s="67"/>
      <c r="AA41" s="185" t="s">
        <v>587</v>
      </c>
      <c r="AB41" s="58" t="s">
        <v>347</v>
      </c>
      <c r="AC41" s="60">
        <f t="shared" si="0"/>
        <v>1</v>
      </c>
      <c r="AD41" s="60">
        <f t="shared" si="1"/>
        <v>3</v>
      </c>
      <c r="AE41" s="61">
        <f t="shared" si="2"/>
        <v>4</v>
      </c>
      <c r="AF41" s="61">
        <f>INDEX($BA$26:BF$44,MATCH(AE41,$AZ$26:$AZ$44,-1),MATCH(D41,$BA$25:$BF$25))</f>
        <v>0.5</v>
      </c>
      <c r="AG41" s="61">
        <v>1</v>
      </c>
      <c r="AH41" s="61">
        <v>1</v>
      </c>
      <c r="AI41" s="61">
        <v>1</v>
      </c>
      <c r="AJ41" s="61">
        <v>0.8</v>
      </c>
      <c r="AK41" s="61">
        <v>1</v>
      </c>
      <c r="AL41" s="61">
        <v>0.8</v>
      </c>
      <c r="AM41" s="68">
        <f t="shared" si="3"/>
        <v>6000</v>
      </c>
      <c r="AN41" s="69">
        <f t="shared" si="4"/>
        <v>30000000000</v>
      </c>
      <c r="AO41" s="69">
        <f t="shared" si="5"/>
        <v>7</v>
      </c>
      <c r="AP41" s="69">
        <f t="shared" si="6"/>
        <v>35</v>
      </c>
      <c r="AQ41" s="85"/>
      <c r="AR41" s="101"/>
      <c r="AS41" s="62"/>
      <c r="AT41" s="99"/>
      <c r="AU41" s="99"/>
      <c r="AV41" s="99"/>
      <c r="AZ41" s="98">
        <v>0.5</v>
      </c>
      <c r="BA41" s="60">
        <v>1.5</v>
      </c>
      <c r="BB41" s="60">
        <v>1</v>
      </c>
      <c r="BC41" s="60">
        <v>1</v>
      </c>
      <c r="BD41" s="60">
        <v>0.5</v>
      </c>
      <c r="BE41" s="89">
        <v>0.5</v>
      </c>
      <c r="BF41" s="60">
        <v>0</v>
      </c>
    </row>
    <row r="42" spans="1:73">
      <c r="A42" s="58" t="s">
        <v>83</v>
      </c>
      <c r="B42" s="58">
        <v>706</v>
      </c>
      <c r="C42" s="58"/>
      <c r="D42" s="63" t="s">
        <v>16</v>
      </c>
      <c r="E42" s="64" t="s">
        <v>15</v>
      </c>
      <c r="F42" s="64">
        <v>8</v>
      </c>
      <c r="G42" s="64" t="s">
        <v>15</v>
      </c>
      <c r="H42" s="64">
        <v>6</v>
      </c>
      <c r="I42" s="64">
        <v>7</v>
      </c>
      <c r="J42" s="64">
        <v>6</v>
      </c>
      <c r="K42" s="64" t="s">
        <v>41</v>
      </c>
      <c r="L42" s="65">
        <v>8</v>
      </c>
      <c r="M42" s="65"/>
      <c r="N42" s="64"/>
      <c r="O42" s="58" t="s">
        <v>20</v>
      </c>
      <c r="P42" s="58" t="s">
        <v>30</v>
      </c>
      <c r="Q42" s="58"/>
      <c r="R42" s="58"/>
      <c r="S42" s="70"/>
      <c r="T42" s="70"/>
      <c r="U42" s="58" t="s">
        <v>18</v>
      </c>
      <c r="V42" s="58"/>
      <c r="W42" s="67">
        <v>4</v>
      </c>
      <c r="X42" s="67">
        <v>1</v>
      </c>
      <c r="Y42" s="67">
        <v>3</v>
      </c>
      <c r="Z42" s="67"/>
      <c r="AA42" s="185" t="s">
        <v>52</v>
      </c>
      <c r="AB42" s="58" t="s">
        <v>332</v>
      </c>
      <c r="AC42" s="60">
        <f t="shared" si="0"/>
        <v>0.5</v>
      </c>
      <c r="AD42" s="60">
        <f t="shared" si="1"/>
        <v>3</v>
      </c>
      <c r="AE42" s="61">
        <f t="shared" si="2"/>
        <v>3.5</v>
      </c>
      <c r="AF42" s="61">
        <f>INDEX($BA$26:BF$44,MATCH(AE42,$AZ$26:$AZ$44,-1),MATCH(D42,$BA$25:$BF$25))</f>
        <v>0</v>
      </c>
      <c r="AG42" s="61">
        <v>1</v>
      </c>
      <c r="AH42" s="61">
        <v>1</v>
      </c>
      <c r="AI42" s="61">
        <v>1.2</v>
      </c>
      <c r="AJ42" s="61">
        <v>1</v>
      </c>
      <c r="AK42" s="61">
        <v>1</v>
      </c>
      <c r="AL42" s="61">
        <v>0.8</v>
      </c>
      <c r="AM42" s="68">
        <f t="shared" si="3"/>
        <v>2198.4</v>
      </c>
      <c r="AN42" s="69">
        <f t="shared" si="4"/>
        <v>8793600000</v>
      </c>
      <c r="AO42" s="69">
        <f t="shared" si="5"/>
        <v>15</v>
      </c>
      <c r="AP42" s="69">
        <f t="shared" si="6"/>
        <v>60</v>
      </c>
      <c r="AQ42" s="62"/>
      <c r="AR42" s="99"/>
      <c r="AS42" s="102"/>
      <c r="AT42" s="99"/>
      <c r="AU42" s="99"/>
      <c r="AV42" s="99"/>
      <c r="AZ42" s="98">
        <v>0</v>
      </c>
      <c r="BA42" s="60">
        <v>1.5</v>
      </c>
      <c r="BB42" s="60">
        <v>1</v>
      </c>
      <c r="BC42" s="60">
        <v>1</v>
      </c>
      <c r="BD42" s="60">
        <v>0.5</v>
      </c>
      <c r="BE42" s="89">
        <v>0.5</v>
      </c>
      <c r="BF42" s="60">
        <v>0</v>
      </c>
    </row>
    <row r="43" spans="1:73">
      <c r="A43" s="58" t="s">
        <v>43</v>
      </c>
      <c r="B43" s="58">
        <v>3012</v>
      </c>
      <c r="C43" s="58"/>
      <c r="D43" s="63" t="s">
        <v>16</v>
      </c>
      <c r="E43" s="64">
        <v>5</v>
      </c>
      <c r="F43" s="64">
        <v>6</v>
      </c>
      <c r="G43" s="64">
        <v>3</v>
      </c>
      <c r="H43" s="64">
        <v>6</v>
      </c>
      <c r="I43" s="64">
        <v>5</v>
      </c>
      <c r="J43" s="64">
        <v>2</v>
      </c>
      <c r="K43" s="64" t="s">
        <v>41</v>
      </c>
      <c r="L43" s="65">
        <v>8</v>
      </c>
      <c r="M43" s="65"/>
      <c r="N43" s="64"/>
      <c r="O43" s="58"/>
      <c r="P43" s="58"/>
      <c r="Q43" s="58"/>
      <c r="R43" s="58"/>
      <c r="S43" s="70"/>
      <c r="T43" s="70"/>
      <c r="U43" s="58" t="s">
        <v>18</v>
      </c>
      <c r="V43" s="58"/>
      <c r="W43" s="67">
        <v>4</v>
      </c>
      <c r="X43" s="67">
        <v>0</v>
      </c>
      <c r="Y43" s="67">
        <v>3</v>
      </c>
      <c r="Z43" s="67"/>
      <c r="AA43" s="185" t="s">
        <v>27</v>
      </c>
      <c r="AB43" s="58" t="s">
        <v>343</v>
      </c>
      <c r="AC43" s="60">
        <f t="shared" si="0"/>
        <v>0.5</v>
      </c>
      <c r="AD43" s="60">
        <f t="shared" si="1"/>
        <v>3</v>
      </c>
      <c r="AE43" s="61">
        <f t="shared" si="2"/>
        <v>3.5</v>
      </c>
      <c r="AF43" s="61">
        <f>INDEX($BA$26:BF$44,MATCH(AE43,$AZ$26:$AZ$44,-1),MATCH(D43,$BA$25:$BF$25))</f>
        <v>0</v>
      </c>
      <c r="AG43" s="61">
        <v>1</v>
      </c>
      <c r="AH43" s="61">
        <v>1</v>
      </c>
      <c r="AI43" s="61">
        <v>1</v>
      </c>
      <c r="AJ43" s="61">
        <v>1</v>
      </c>
      <c r="AK43" s="61">
        <v>1</v>
      </c>
      <c r="AL43" s="61">
        <v>0.8</v>
      </c>
      <c r="AM43" s="68">
        <f t="shared" si="3"/>
        <v>1832</v>
      </c>
      <c r="AN43" s="69">
        <f t="shared" si="4"/>
        <v>7328000000</v>
      </c>
      <c r="AO43" s="69">
        <f t="shared" si="5"/>
        <v>15</v>
      </c>
      <c r="AP43" s="69">
        <f t="shared" si="6"/>
        <v>60</v>
      </c>
      <c r="AQ43" s="69"/>
      <c r="AR43" s="99"/>
      <c r="AT43" s="99"/>
      <c r="AU43" s="99"/>
      <c r="AV43" s="99"/>
      <c r="AZ43" s="98">
        <v>-0.5</v>
      </c>
      <c r="BA43" s="60">
        <v>1.5</v>
      </c>
      <c r="BB43" s="60">
        <v>1</v>
      </c>
      <c r="BC43" s="60">
        <v>1</v>
      </c>
      <c r="BD43" s="60">
        <v>0.5</v>
      </c>
      <c r="BE43" s="89">
        <v>0.5</v>
      </c>
      <c r="BF43" s="60">
        <v>0</v>
      </c>
    </row>
    <row r="44" spans="1:73">
      <c r="A44" s="11" t="s">
        <v>127</v>
      </c>
      <c r="B44" s="11">
        <v>2005</v>
      </c>
      <c r="D44" s="49" t="s">
        <v>18</v>
      </c>
      <c r="E44" s="47">
        <v>7</v>
      </c>
      <c r="F44" s="47">
        <v>9</v>
      </c>
      <c r="G44" s="47">
        <v>5</v>
      </c>
      <c r="H44" s="47">
        <v>6</v>
      </c>
      <c r="I44" s="47" t="s">
        <v>17</v>
      </c>
      <c r="J44" s="47">
        <v>2</v>
      </c>
      <c r="K44" s="47" t="s">
        <v>41</v>
      </c>
      <c r="L44" s="48">
        <v>9</v>
      </c>
      <c r="M44" s="48"/>
      <c r="N44" s="47"/>
      <c r="O44" s="11" t="s">
        <v>20</v>
      </c>
      <c r="S44" s="59"/>
      <c r="T44" s="59"/>
      <c r="U44" s="11" t="s">
        <v>18</v>
      </c>
      <c r="W44" s="45">
        <v>3</v>
      </c>
      <c r="X44" s="45">
        <v>0</v>
      </c>
      <c r="Y44" s="45">
        <v>4</v>
      </c>
      <c r="Z44" s="45"/>
      <c r="AA44" s="184" t="s">
        <v>589</v>
      </c>
      <c r="AB44" s="11" t="s">
        <v>334</v>
      </c>
      <c r="AC44" s="60">
        <f t="shared" si="0"/>
        <v>1</v>
      </c>
      <c r="AD44" s="60">
        <f t="shared" si="1"/>
        <v>3</v>
      </c>
      <c r="AE44" s="61">
        <f t="shared" si="2"/>
        <v>4</v>
      </c>
      <c r="AF44" s="61">
        <f>INDEX($BA$26:BF$44,MATCH(AE44,$AZ$26:$AZ$44,-1),MATCH(D44,$BA$25:$BF$25))</f>
        <v>0</v>
      </c>
      <c r="AG44" s="61">
        <v>1</v>
      </c>
      <c r="AH44" s="61">
        <v>1</v>
      </c>
      <c r="AI44" s="61">
        <v>1</v>
      </c>
      <c r="AJ44" s="61">
        <v>1</v>
      </c>
      <c r="AK44" s="61">
        <v>0.8</v>
      </c>
      <c r="AL44" s="61">
        <v>0.8</v>
      </c>
      <c r="AM44" s="61">
        <f t="shared" si="3"/>
        <v>2342.4</v>
      </c>
      <c r="AN44" s="62">
        <f t="shared" si="4"/>
        <v>7027200000</v>
      </c>
      <c r="AO44" s="62">
        <f t="shared" si="5"/>
        <v>12</v>
      </c>
      <c r="AP44" s="62">
        <f t="shared" si="6"/>
        <v>36</v>
      </c>
      <c r="AQ44" s="69"/>
      <c r="AR44" s="99"/>
      <c r="AT44" s="99"/>
      <c r="AU44" s="99"/>
      <c r="AV44" s="99"/>
      <c r="AZ44" s="98">
        <v>-1</v>
      </c>
      <c r="BA44" s="60">
        <v>1.5</v>
      </c>
      <c r="BB44" s="60">
        <v>1</v>
      </c>
      <c r="BC44" s="60">
        <v>1</v>
      </c>
      <c r="BD44" s="60">
        <v>0.5</v>
      </c>
      <c r="BE44" s="89">
        <v>0.5</v>
      </c>
      <c r="BF44" s="60">
        <v>0</v>
      </c>
    </row>
    <row r="45" spans="1:73">
      <c r="A45" s="58" t="s">
        <v>47</v>
      </c>
      <c r="B45" s="58">
        <v>2607</v>
      </c>
      <c r="C45" s="58"/>
      <c r="D45" s="63" t="s">
        <v>15</v>
      </c>
      <c r="E45" s="64">
        <v>8</v>
      </c>
      <c r="F45" s="64">
        <v>5</v>
      </c>
      <c r="G45" s="64">
        <v>6</v>
      </c>
      <c r="H45" s="64">
        <v>6</v>
      </c>
      <c r="I45" s="64" t="s">
        <v>15</v>
      </c>
      <c r="J45" s="64">
        <v>8</v>
      </c>
      <c r="K45" s="64" t="s">
        <v>41</v>
      </c>
      <c r="L45" s="65" t="s">
        <v>15</v>
      </c>
      <c r="M45" s="65"/>
      <c r="N45" s="64" t="s">
        <v>15</v>
      </c>
      <c r="O45" s="58" t="s">
        <v>20</v>
      </c>
      <c r="P45" s="58" t="s">
        <v>25</v>
      </c>
      <c r="Q45" s="58"/>
      <c r="R45" s="58"/>
      <c r="S45" s="70"/>
      <c r="T45" s="70"/>
      <c r="U45" s="58" t="s">
        <v>18</v>
      </c>
      <c r="V45" s="58"/>
      <c r="W45" s="67">
        <v>3</v>
      </c>
      <c r="X45" s="67">
        <v>2</v>
      </c>
      <c r="Y45" s="67">
        <v>0</v>
      </c>
      <c r="Z45" s="67"/>
      <c r="AA45" s="185" t="s">
        <v>592</v>
      </c>
      <c r="AB45" s="58" t="s">
        <v>335</v>
      </c>
      <c r="AC45" s="60">
        <f t="shared" si="0"/>
        <v>1</v>
      </c>
      <c r="AD45" s="60">
        <f t="shared" si="1"/>
        <v>3</v>
      </c>
      <c r="AE45" s="61">
        <f t="shared" si="2"/>
        <v>4</v>
      </c>
      <c r="AF45" s="61">
        <f>INDEX($BA$26:BF$44,MATCH(AE45,$AZ$26:$AZ$44,-1),MATCH(D45,$BA$25:$BF$25))</f>
        <v>0.5</v>
      </c>
      <c r="AG45" s="61">
        <v>1</v>
      </c>
      <c r="AH45" s="61">
        <v>1</v>
      </c>
      <c r="AI45" s="61">
        <v>1</v>
      </c>
      <c r="AJ45" s="61">
        <v>1</v>
      </c>
      <c r="AK45" s="61">
        <v>1</v>
      </c>
      <c r="AL45" s="61">
        <v>0.8</v>
      </c>
      <c r="AM45" s="68">
        <f t="shared" si="3"/>
        <v>4688</v>
      </c>
      <c r="AN45" s="69">
        <f t="shared" si="4"/>
        <v>14064000000</v>
      </c>
      <c r="AO45" s="69">
        <f t="shared" si="5"/>
        <v>10</v>
      </c>
      <c r="AP45" s="69">
        <f t="shared" si="6"/>
        <v>30</v>
      </c>
      <c r="AQ45" s="62"/>
      <c r="AR45" s="99"/>
      <c r="AS45" s="99"/>
      <c r="AT45" s="99"/>
      <c r="AU45" s="99"/>
    </row>
    <row r="46" spans="1:73">
      <c r="A46" s="11" t="s">
        <v>75</v>
      </c>
      <c r="B46" s="11">
        <v>510</v>
      </c>
      <c r="D46" s="49" t="s">
        <v>15</v>
      </c>
      <c r="E46" s="47">
        <v>4</v>
      </c>
      <c r="F46" s="47">
        <v>4</v>
      </c>
      <c r="G46" s="47">
        <v>4</v>
      </c>
      <c r="H46" s="47">
        <v>6</v>
      </c>
      <c r="I46" s="47">
        <v>7</v>
      </c>
      <c r="J46" s="47">
        <v>3</v>
      </c>
      <c r="K46" s="47" t="s">
        <v>41</v>
      </c>
      <c r="L46" s="48" t="s">
        <v>18</v>
      </c>
      <c r="M46" s="48"/>
      <c r="N46" s="47" t="s">
        <v>19</v>
      </c>
      <c r="O46" s="11" t="s">
        <v>20</v>
      </c>
      <c r="S46" s="59"/>
      <c r="T46" s="59"/>
      <c r="U46" s="11" t="s">
        <v>18</v>
      </c>
      <c r="W46" s="45">
        <v>2</v>
      </c>
      <c r="X46" s="45">
        <v>1</v>
      </c>
      <c r="Y46" s="45">
        <v>0</v>
      </c>
      <c r="Z46" s="45"/>
      <c r="AA46" s="184" t="s">
        <v>1067</v>
      </c>
      <c r="AB46" s="11" t="s">
        <v>332</v>
      </c>
      <c r="AC46" s="60">
        <f t="shared" si="0"/>
        <v>1</v>
      </c>
      <c r="AD46" s="60">
        <f t="shared" si="1"/>
        <v>3</v>
      </c>
      <c r="AE46" s="61">
        <f t="shared" si="2"/>
        <v>4</v>
      </c>
      <c r="AF46" s="61">
        <f>INDEX($BA$26:BF$44,MATCH(AE46,$AZ$26:$AZ$44,-1),MATCH(D46,$BA$25:$BF$25))</f>
        <v>0.5</v>
      </c>
      <c r="AG46" s="61">
        <v>1</v>
      </c>
      <c r="AH46" s="61">
        <v>1</v>
      </c>
      <c r="AI46" s="61">
        <v>1</v>
      </c>
      <c r="AJ46" s="61">
        <v>1</v>
      </c>
      <c r="AK46" s="61">
        <v>1</v>
      </c>
      <c r="AL46" s="61">
        <v>1</v>
      </c>
      <c r="AM46" s="61">
        <f t="shared" si="3"/>
        <v>9375</v>
      </c>
      <c r="AN46" s="62">
        <f t="shared" si="4"/>
        <v>18750000000</v>
      </c>
      <c r="AO46" s="62">
        <f t="shared" si="5"/>
        <v>7</v>
      </c>
      <c r="AP46" s="62">
        <f t="shared" si="6"/>
        <v>14</v>
      </c>
      <c r="AQ46" s="62"/>
      <c r="AR46" s="99"/>
      <c r="AS46" s="99"/>
      <c r="AT46" s="99"/>
      <c r="AU46" s="99"/>
    </row>
    <row r="47" spans="1:73">
      <c r="A47" s="58" t="s">
        <v>87</v>
      </c>
      <c r="B47" s="58">
        <v>807</v>
      </c>
      <c r="C47" s="58"/>
      <c r="D47" s="63" t="s">
        <v>15</v>
      </c>
      <c r="E47" s="64">
        <v>6</v>
      </c>
      <c r="F47" s="64">
        <v>6</v>
      </c>
      <c r="G47" s="64" t="s">
        <v>15</v>
      </c>
      <c r="H47" s="64">
        <v>6</v>
      </c>
      <c r="I47" s="64">
        <v>6</v>
      </c>
      <c r="J47" s="64" t="s">
        <v>18</v>
      </c>
      <c r="K47" s="64" t="s">
        <v>41</v>
      </c>
      <c r="L47" s="65" t="s">
        <v>15</v>
      </c>
      <c r="M47" s="65"/>
      <c r="N47" s="64"/>
      <c r="O47" s="58" t="s">
        <v>20</v>
      </c>
      <c r="P47" s="58" t="s">
        <v>30</v>
      </c>
      <c r="Q47" s="58"/>
      <c r="R47" s="58"/>
      <c r="S47" s="58"/>
      <c r="T47" s="58"/>
      <c r="U47" s="58" t="s">
        <v>18</v>
      </c>
      <c r="V47" s="58"/>
      <c r="W47" s="67">
        <v>2</v>
      </c>
      <c r="X47" s="67">
        <v>1</v>
      </c>
      <c r="Y47" s="67">
        <v>4</v>
      </c>
      <c r="Z47" s="67"/>
      <c r="AA47" s="185" t="s">
        <v>52</v>
      </c>
      <c r="AB47" s="58" t="s">
        <v>332</v>
      </c>
      <c r="AC47" s="60">
        <f t="shared" si="0"/>
        <v>1</v>
      </c>
      <c r="AD47" s="60">
        <f t="shared" si="1"/>
        <v>3</v>
      </c>
      <c r="AE47" s="61">
        <f t="shared" si="2"/>
        <v>4</v>
      </c>
      <c r="AF47" s="61">
        <f>INDEX($BA$26:BF$44,MATCH(AE47,$AZ$26:$AZ$44,-1),MATCH(D47,$BA$25:$BF$25))</f>
        <v>0.5</v>
      </c>
      <c r="AG47" s="61">
        <v>1.6</v>
      </c>
      <c r="AH47" s="61">
        <v>1</v>
      </c>
      <c r="AI47" s="61">
        <v>1.2</v>
      </c>
      <c r="AJ47" s="61">
        <v>1</v>
      </c>
      <c r="AK47" s="61">
        <v>1</v>
      </c>
      <c r="AL47" s="61">
        <v>0.8</v>
      </c>
      <c r="AM47" s="68">
        <f t="shared" si="3"/>
        <v>9000.9599999999991</v>
      </c>
      <c r="AN47" s="69">
        <f t="shared" si="4"/>
        <v>18001920000</v>
      </c>
      <c r="AO47" s="69">
        <f t="shared" si="5"/>
        <v>10</v>
      </c>
      <c r="AP47" s="69">
        <f t="shared" si="6"/>
        <v>20</v>
      </c>
      <c r="AQ47" s="62"/>
      <c r="AR47" s="99"/>
      <c r="AS47" s="99"/>
      <c r="AT47" s="99"/>
      <c r="AU47" s="99"/>
    </row>
    <row r="48" spans="1:73">
      <c r="A48" s="58" t="s">
        <v>255</v>
      </c>
      <c r="B48" s="58">
        <v>1821</v>
      </c>
      <c r="C48" s="58"/>
      <c r="D48" s="63" t="s">
        <v>14</v>
      </c>
      <c r="E48" s="64">
        <v>6</v>
      </c>
      <c r="F48" s="64">
        <v>6</v>
      </c>
      <c r="G48" s="64">
        <v>5</v>
      </c>
      <c r="H48" s="64">
        <v>6</v>
      </c>
      <c r="I48" s="64">
        <v>8</v>
      </c>
      <c r="J48" s="64">
        <v>8</v>
      </c>
      <c r="K48" s="64" t="s">
        <v>41</v>
      </c>
      <c r="L48" s="65">
        <v>5</v>
      </c>
      <c r="M48" s="65"/>
      <c r="N48" s="64"/>
      <c r="O48" s="58" t="s">
        <v>20</v>
      </c>
      <c r="P48" s="58"/>
      <c r="Q48" s="58"/>
      <c r="R48" s="58"/>
      <c r="S48" s="70"/>
      <c r="T48" s="70"/>
      <c r="U48" s="58" t="s">
        <v>18</v>
      </c>
      <c r="V48" s="58"/>
      <c r="W48" s="67">
        <v>2</v>
      </c>
      <c r="X48" s="67">
        <v>0</v>
      </c>
      <c r="Y48" s="67">
        <v>3</v>
      </c>
      <c r="Z48" s="67"/>
      <c r="AA48" s="185" t="s">
        <v>1075</v>
      </c>
      <c r="AB48" s="58" t="s">
        <v>346</v>
      </c>
      <c r="AC48" s="60">
        <f t="shared" si="0"/>
        <v>0</v>
      </c>
      <c r="AD48" s="60">
        <f t="shared" si="1"/>
        <v>3</v>
      </c>
      <c r="AE48" s="61">
        <f t="shared" si="2"/>
        <v>3</v>
      </c>
      <c r="AF48" s="61">
        <f>INDEX($BA$26:BF$44,MATCH(AE48,$AZ$26:$AZ$44,-1),MATCH(D48,$BA$25:$BF$25))</f>
        <v>0</v>
      </c>
      <c r="AG48" s="61">
        <v>1</v>
      </c>
      <c r="AH48" s="61">
        <v>1</v>
      </c>
      <c r="AI48" s="61">
        <v>1</v>
      </c>
      <c r="AJ48" s="61">
        <v>1</v>
      </c>
      <c r="AK48" s="61">
        <v>1</v>
      </c>
      <c r="AL48" s="61">
        <v>0.8</v>
      </c>
      <c r="AM48" s="68">
        <f t="shared" si="3"/>
        <v>448</v>
      </c>
      <c r="AN48" s="69">
        <f t="shared" si="4"/>
        <v>896000000</v>
      </c>
      <c r="AO48" s="69">
        <f t="shared" si="5"/>
        <v>30</v>
      </c>
      <c r="AP48" s="69">
        <f t="shared" si="6"/>
        <v>60</v>
      </c>
      <c r="AQ48" s="85"/>
      <c r="AR48" s="100"/>
      <c r="AS48" s="100"/>
      <c r="AT48" s="100"/>
      <c r="AU48" s="100"/>
    </row>
    <row r="49" spans="1:47">
      <c r="A49" s="78" t="s">
        <v>264</v>
      </c>
      <c r="B49" s="78">
        <v>1937</v>
      </c>
      <c r="C49" s="78"/>
      <c r="D49" s="79" t="s">
        <v>15</v>
      </c>
      <c r="E49" s="80">
        <v>2</v>
      </c>
      <c r="F49" s="80">
        <v>5</v>
      </c>
      <c r="G49" s="80">
        <v>4</v>
      </c>
      <c r="H49" s="80">
        <v>6</v>
      </c>
      <c r="I49" s="80">
        <v>7</v>
      </c>
      <c r="J49" s="80">
        <v>5</v>
      </c>
      <c r="K49" s="80" t="s">
        <v>41</v>
      </c>
      <c r="L49" s="81" t="s">
        <v>15</v>
      </c>
      <c r="M49" s="81"/>
      <c r="N49" s="80" t="s">
        <v>23</v>
      </c>
      <c r="O49" s="78" t="s">
        <v>20</v>
      </c>
      <c r="P49" s="78"/>
      <c r="Q49" s="78"/>
      <c r="R49" s="78"/>
      <c r="S49" s="83"/>
      <c r="T49" s="83"/>
      <c r="U49" s="78" t="s">
        <v>18</v>
      </c>
      <c r="V49" s="78"/>
      <c r="W49" s="56">
        <v>2</v>
      </c>
      <c r="X49" s="56">
        <v>0</v>
      </c>
      <c r="Y49" s="56">
        <v>3</v>
      </c>
      <c r="Z49" s="56"/>
      <c r="AA49" s="186" t="s">
        <v>243</v>
      </c>
      <c r="AB49" s="78" t="s">
        <v>350</v>
      </c>
      <c r="AC49" s="60">
        <f t="shared" si="0"/>
        <v>1</v>
      </c>
      <c r="AD49" s="60">
        <f t="shared" si="1"/>
        <v>3</v>
      </c>
      <c r="AE49" s="61">
        <f t="shared" si="2"/>
        <v>4</v>
      </c>
      <c r="AF49" s="61">
        <f>INDEX($BA$26:BF$44,MATCH(AE49,$AZ$26:$AZ$44,-1),MATCH(D49,$BA$25:$BF$25))</f>
        <v>0.5</v>
      </c>
      <c r="AG49" s="61">
        <v>1</v>
      </c>
      <c r="AH49" s="61">
        <v>1</v>
      </c>
      <c r="AI49" s="61">
        <v>1</v>
      </c>
      <c r="AJ49" s="61">
        <v>1</v>
      </c>
      <c r="AK49" s="61">
        <v>0.8</v>
      </c>
      <c r="AL49" s="61">
        <v>0.8</v>
      </c>
      <c r="AM49" s="84">
        <f t="shared" si="3"/>
        <v>3750.4</v>
      </c>
      <c r="AN49" s="85">
        <f t="shared" si="4"/>
        <v>7500800000</v>
      </c>
      <c r="AO49" s="85">
        <f t="shared" si="5"/>
        <v>10</v>
      </c>
      <c r="AP49" s="85">
        <f t="shared" si="6"/>
        <v>20</v>
      </c>
      <c r="AQ49" s="69"/>
      <c r="AR49" s="101"/>
      <c r="AS49" s="101"/>
      <c r="AT49" s="101"/>
      <c r="AU49" s="101"/>
    </row>
    <row r="50" spans="1:47">
      <c r="A50" s="58" t="s">
        <v>270</v>
      </c>
      <c r="B50" s="58">
        <v>2037</v>
      </c>
      <c r="C50" s="58"/>
      <c r="D50" s="63" t="s">
        <v>17</v>
      </c>
      <c r="E50" s="64">
        <v>6</v>
      </c>
      <c r="F50" s="64">
        <v>5</v>
      </c>
      <c r="G50" s="64">
        <v>6</v>
      </c>
      <c r="H50" s="64">
        <v>6</v>
      </c>
      <c r="I50" s="64">
        <v>5</v>
      </c>
      <c r="J50" s="64">
        <v>5</v>
      </c>
      <c r="K50" s="64" t="s">
        <v>41</v>
      </c>
      <c r="L50" s="65">
        <v>5</v>
      </c>
      <c r="M50" s="65"/>
      <c r="N50" s="64"/>
      <c r="O50" s="58" t="s">
        <v>20</v>
      </c>
      <c r="P50" s="58"/>
      <c r="Q50" s="58"/>
      <c r="R50" s="58"/>
      <c r="S50" s="70"/>
      <c r="T50" s="70"/>
      <c r="U50" s="58" t="s">
        <v>18</v>
      </c>
      <c r="V50" s="58"/>
      <c r="W50" s="67">
        <v>2</v>
      </c>
      <c r="X50" s="67">
        <v>1</v>
      </c>
      <c r="Y50" s="67">
        <v>3</v>
      </c>
      <c r="Z50" s="67"/>
      <c r="AA50" s="185" t="s">
        <v>243</v>
      </c>
      <c r="AB50" s="58" t="s">
        <v>350</v>
      </c>
      <c r="AC50" s="60">
        <f t="shared" si="0"/>
        <v>0</v>
      </c>
      <c r="AD50" s="60">
        <f t="shared" si="1"/>
        <v>3</v>
      </c>
      <c r="AE50" s="61">
        <f t="shared" si="2"/>
        <v>3</v>
      </c>
      <c r="AF50" s="61">
        <f>INDEX($BA$26:BF$44,MATCH(AE50,$AZ$26:$AZ$44,-1),MATCH(D50,$BA$25:$BF$25))</f>
        <v>-0.5</v>
      </c>
      <c r="AG50" s="61">
        <v>1</v>
      </c>
      <c r="AH50" s="61">
        <v>1</v>
      </c>
      <c r="AI50" s="61">
        <v>1</v>
      </c>
      <c r="AJ50" s="61">
        <v>1</v>
      </c>
      <c r="AK50" s="61">
        <v>1</v>
      </c>
      <c r="AL50" s="61">
        <v>0.8</v>
      </c>
      <c r="AM50" s="68">
        <f t="shared" si="3"/>
        <v>448</v>
      </c>
      <c r="AN50" s="69">
        <f t="shared" si="4"/>
        <v>896000000</v>
      </c>
      <c r="AO50" s="69">
        <f t="shared" si="5"/>
        <v>30</v>
      </c>
      <c r="AP50" s="69">
        <f t="shared" si="6"/>
        <v>60</v>
      </c>
      <c r="AQ50" s="62"/>
      <c r="AR50" s="99"/>
      <c r="AS50" s="99"/>
      <c r="AT50" s="99"/>
      <c r="AU50" s="99"/>
    </row>
    <row r="51" spans="1:47">
      <c r="A51" s="11" t="s">
        <v>276</v>
      </c>
      <c r="B51" s="11">
        <v>2138</v>
      </c>
      <c r="D51" s="49" t="s">
        <v>15</v>
      </c>
      <c r="E51" s="47">
        <v>2</v>
      </c>
      <c r="F51" s="47">
        <v>4</v>
      </c>
      <c r="G51" s="47">
        <v>0</v>
      </c>
      <c r="H51" s="47">
        <v>6</v>
      </c>
      <c r="I51" s="47">
        <v>2</v>
      </c>
      <c r="J51" s="47">
        <v>3</v>
      </c>
      <c r="K51" s="47" t="s">
        <v>41</v>
      </c>
      <c r="L51" s="48" t="s">
        <v>15</v>
      </c>
      <c r="M51" s="48"/>
      <c r="N51" s="47" t="s">
        <v>19</v>
      </c>
      <c r="O51" s="11" t="s">
        <v>35</v>
      </c>
      <c r="S51" s="59"/>
      <c r="T51" s="59"/>
      <c r="U51" s="11" t="s">
        <v>18</v>
      </c>
      <c r="W51" s="45">
        <v>2</v>
      </c>
      <c r="X51" s="45">
        <v>2</v>
      </c>
      <c r="Y51" s="45">
        <v>1</v>
      </c>
      <c r="Z51" s="45"/>
      <c r="AA51" s="184" t="s">
        <v>243</v>
      </c>
      <c r="AB51" s="11" t="s">
        <v>350</v>
      </c>
      <c r="AC51" s="60">
        <f t="shared" si="0"/>
        <v>1</v>
      </c>
      <c r="AD51" s="60">
        <f t="shared" si="1"/>
        <v>3</v>
      </c>
      <c r="AE51" s="61">
        <f t="shared" si="2"/>
        <v>4</v>
      </c>
      <c r="AF51" s="61">
        <f>INDEX($BA$26:BF$44,MATCH(AE51,$AZ$26:$AZ$44,-1),MATCH(D51,$BA$25:$BF$25))</f>
        <v>0.5</v>
      </c>
      <c r="AG51" s="61">
        <v>1</v>
      </c>
      <c r="AH51" s="61">
        <v>1</v>
      </c>
      <c r="AI51" s="61">
        <v>1.2</v>
      </c>
      <c r="AJ51" s="61">
        <v>1</v>
      </c>
      <c r="AK51" s="61">
        <v>1</v>
      </c>
      <c r="AL51" s="61">
        <v>0.8</v>
      </c>
      <c r="AM51" s="61">
        <f t="shared" si="3"/>
        <v>5625.6</v>
      </c>
      <c r="AN51" s="62">
        <f t="shared" si="4"/>
        <v>11251200000</v>
      </c>
      <c r="AO51" s="62">
        <f t="shared" si="5"/>
        <v>10</v>
      </c>
      <c r="AP51" s="62">
        <f t="shared" si="6"/>
        <v>20</v>
      </c>
      <c r="AQ51" s="62"/>
      <c r="AR51" s="99"/>
      <c r="AS51" s="99"/>
      <c r="AT51" s="99"/>
      <c r="AU51" s="99"/>
    </row>
    <row r="52" spans="1:47">
      <c r="A52" s="58" t="s">
        <v>143</v>
      </c>
      <c r="B52" s="58">
        <v>2408</v>
      </c>
      <c r="C52" s="58"/>
      <c r="D52" s="63" t="s">
        <v>15</v>
      </c>
      <c r="E52" s="64">
        <v>3</v>
      </c>
      <c r="F52" s="64">
        <v>8</v>
      </c>
      <c r="G52" s="64">
        <v>3</v>
      </c>
      <c r="H52" s="64">
        <v>6</v>
      </c>
      <c r="I52" s="64">
        <v>4</v>
      </c>
      <c r="J52" s="64">
        <v>1</v>
      </c>
      <c r="K52" s="64" t="s">
        <v>41</v>
      </c>
      <c r="L52" s="65" t="s">
        <v>15</v>
      </c>
      <c r="M52" s="65"/>
      <c r="N52" s="64" t="s">
        <v>19</v>
      </c>
      <c r="O52" s="58" t="s">
        <v>28</v>
      </c>
      <c r="P52" s="58" t="s">
        <v>44</v>
      </c>
      <c r="Q52" s="58"/>
      <c r="R52" s="58"/>
      <c r="S52" s="70"/>
      <c r="T52" s="70"/>
      <c r="U52" s="58" t="s">
        <v>18</v>
      </c>
      <c r="V52" s="58"/>
      <c r="W52" s="67">
        <v>2</v>
      </c>
      <c r="X52" s="67">
        <v>1</v>
      </c>
      <c r="Y52" s="67">
        <v>0</v>
      </c>
      <c r="Z52" s="67"/>
      <c r="AA52" s="185" t="s">
        <v>592</v>
      </c>
      <c r="AB52" s="58" t="s">
        <v>334</v>
      </c>
      <c r="AC52" s="60">
        <f t="shared" si="0"/>
        <v>1</v>
      </c>
      <c r="AD52" s="60">
        <f t="shared" si="1"/>
        <v>3</v>
      </c>
      <c r="AE52" s="61">
        <f t="shared" si="2"/>
        <v>4</v>
      </c>
      <c r="AF52" s="61">
        <f>INDEX($BA$26:BF$44,MATCH(AE52,$AZ$26:$AZ$44,-1),MATCH(D52,$BA$25:$BF$25))</f>
        <v>0.5</v>
      </c>
      <c r="AG52" s="61">
        <v>1</v>
      </c>
      <c r="AH52" s="61">
        <v>1</v>
      </c>
      <c r="AI52" s="61">
        <v>1</v>
      </c>
      <c r="AJ52" s="61">
        <v>1</v>
      </c>
      <c r="AK52" s="61">
        <v>1</v>
      </c>
      <c r="AL52" s="61">
        <v>0.8</v>
      </c>
      <c r="AM52" s="68">
        <f t="shared" si="3"/>
        <v>4688</v>
      </c>
      <c r="AN52" s="69">
        <f t="shared" si="4"/>
        <v>9376000000</v>
      </c>
      <c r="AO52" s="69">
        <f t="shared" si="5"/>
        <v>10</v>
      </c>
      <c r="AP52" s="69">
        <f t="shared" si="6"/>
        <v>20</v>
      </c>
      <c r="AQ52" s="62"/>
      <c r="AR52" s="99"/>
      <c r="AS52" s="99"/>
      <c r="AT52" s="99"/>
      <c r="AU52" s="99"/>
    </row>
    <row r="53" spans="1:47">
      <c r="A53" s="58" t="s">
        <v>49</v>
      </c>
      <c r="B53" s="58">
        <v>905</v>
      </c>
      <c r="C53" s="58"/>
      <c r="D53" s="63" t="s">
        <v>14</v>
      </c>
      <c r="E53" s="64">
        <v>8</v>
      </c>
      <c r="F53" s="64">
        <v>8</v>
      </c>
      <c r="G53" s="64">
        <v>6</v>
      </c>
      <c r="H53" s="64">
        <v>6</v>
      </c>
      <c r="I53" s="64">
        <v>7</v>
      </c>
      <c r="J53" s="64">
        <v>8</v>
      </c>
      <c r="K53" s="64" t="s">
        <v>41</v>
      </c>
      <c r="L53" s="65" t="s">
        <v>15</v>
      </c>
      <c r="M53" s="65"/>
      <c r="N53" s="64"/>
      <c r="O53" s="58" t="s">
        <v>20</v>
      </c>
      <c r="P53" s="58"/>
      <c r="Q53" s="58"/>
      <c r="R53" s="58"/>
      <c r="S53" s="58"/>
      <c r="T53" s="58"/>
      <c r="U53" s="58" t="s">
        <v>18</v>
      </c>
      <c r="V53" s="58"/>
      <c r="W53" s="67">
        <v>1</v>
      </c>
      <c r="X53" s="67">
        <v>0</v>
      </c>
      <c r="Y53" s="67">
        <v>4</v>
      </c>
      <c r="Z53" s="67"/>
      <c r="AA53" s="185" t="s">
        <v>52</v>
      </c>
      <c r="AB53" s="58" t="s">
        <v>333</v>
      </c>
      <c r="AC53" s="60">
        <f t="shared" si="0"/>
        <v>1</v>
      </c>
      <c r="AD53" s="60">
        <f t="shared" si="1"/>
        <v>3</v>
      </c>
      <c r="AE53" s="61">
        <f t="shared" si="2"/>
        <v>4</v>
      </c>
      <c r="AF53" s="61">
        <f>INDEX($BA$26:BF$44,MATCH(AE53,$AZ$26:$AZ$44,-1),MATCH(D53,$BA$25:$BF$25))</f>
        <v>0</v>
      </c>
      <c r="AG53" s="61">
        <v>1.6</v>
      </c>
      <c r="AH53" s="61">
        <v>1</v>
      </c>
      <c r="AI53" s="61">
        <v>1</v>
      </c>
      <c r="AJ53" s="61">
        <v>1</v>
      </c>
      <c r="AK53" s="61">
        <v>1</v>
      </c>
      <c r="AL53" s="61">
        <v>0.8</v>
      </c>
      <c r="AM53" s="68">
        <f t="shared" si="3"/>
        <v>7500.8</v>
      </c>
      <c r="AN53" s="69">
        <f t="shared" si="4"/>
        <v>7500800000</v>
      </c>
      <c r="AO53" s="69">
        <f t="shared" si="5"/>
        <v>10</v>
      </c>
      <c r="AP53" s="69">
        <f t="shared" si="6"/>
        <v>10</v>
      </c>
      <c r="AQ53" s="62"/>
      <c r="AR53" s="99"/>
      <c r="AS53" s="99"/>
      <c r="AT53" s="99"/>
      <c r="AU53" s="99"/>
    </row>
    <row r="54" spans="1:47">
      <c r="A54" s="11" t="s">
        <v>130</v>
      </c>
      <c r="B54" s="11">
        <v>2107</v>
      </c>
      <c r="D54" s="49" t="s">
        <v>16</v>
      </c>
      <c r="E54" s="47">
        <v>5</v>
      </c>
      <c r="F54" s="47">
        <v>7</v>
      </c>
      <c r="G54" s="47">
        <v>8</v>
      </c>
      <c r="H54" s="47">
        <v>6</v>
      </c>
      <c r="I54" s="47">
        <v>6</v>
      </c>
      <c r="J54" s="47">
        <v>7</v>
      </c>
      <c r="K54" s="47" t="s">
        <v>41</v>
      </c>
      <c r="L54" s="48">
        <v>5</v>
      </c>
      <c r="M54" s="48"/>
      <c r="N54" s="47"/>
      <c r="O54" s="11" t="s">
        <v>20</v>
      </c>
      <c r="S54" s="59"/>
      <c r="T54" s="59"/>
      <c r="U54" s="11" t="s">
        <v>18</v>
      </c>
      <c r="W54" s="45">
        <v>1</v>
      </c>
      <c r="X54" s="45">
        <v>0</v>
      </c>
      <c r="Y54" s="45">
        <v>3</v>
      </c>
      <c r="Z54" s="45"/>
      <c r="AA54" s="184" t="s">
        <v>27</v>
      </c>
      <c r="AB54" s="11" t="s">
        <v>334</v>
      </c>
      <c r="AC54" s="60">
        <f t="shared" si="0"/>
        <v>0</v>
      </c>
      <c r="AD54" s="60">
        <f t="shared" si="1"/>
        <v>3</v>
      </c>
      <c r="AE54" s="61">
        <f t="shared" si="2"/>
        <v>3</v>
      </c>
      <c r="AF54" s="61">
        <f>INDEX($BA$26:BF$44,MATCH(AE54,$AZ$26:$AZ$44,-1),MATCH(D54,$BA$25:$BF$25))</f>
        <v>0</v>
      </c>
      <c r="AG54" s="61">
        <v>1</v>
      </c>
      <c r="AH54" s="61">
        <v>1</v>
      </c>
      <c r="AI54" s="61">
        <v>1</v>
      </c>
      <c r="AJ54" s="61">
        <v>1</v>
      </c>
      <c r="AK54" s="61">
        <v>1</v>
      </c>
      <c r="AL54" s="61">
        <v>0.8</v>
      </c>
      <c r="AM54" s="61">
        <f t="shared" si="3"/>
        <v>448</v>
      </c>
      <c r="AN54" s="62">
        <f t="shared" si="4"/>
        <v>448000000</v>
      </c>
      <c r="AO54" s="62">
        <f t="shared" si="5"/>
        <v>30</v>
      </c>
      <c r="AP54" s="62">
        <f t="shared" si="6"/>
        <v>30</v>
      </c>
      <c r="AQ54" s="69"/>
      <c r="AR54" s="99"/>
      <c r="AS54" s="99"/>
      <c r="AT54" s="99"/>
      <c r="AU54" s="99"/>
    </row>
    <row r="55" spans="1:47">
      <c r="A55" s="11" t="s">
        <v>160</v>
      </c>
      <c r="B55" s="11">
        <v>2804</v>
      </c>
      <c r="D55" s="49" t="s">
        <v>18</v>
      </c>
      <c r="E55" s="47">
        <v>5</v>
      </c>
      <c r="F55" s="47">
        <v>3</v>
      </c>
      <c r="G55" s="47">
        <v>7</v>
      </c>
      <c r="H55" s="47">
        <v>6</v>
      </c>
      <c r="I55" s="47">
        <v>6</v>
      </c>
      <c r="J55" s="47">
        <v>8</v>
      </c>
      <c r="K55" s="47" t="s">
        <v>41</v>
      </c>
      <c r="L55" s="48">
        <v>9</v>
      </c>
      <c r="M55" s="48"/>
      <c r="N55" s="47"/>
      <c r="O55" s="11" t="s">
        <v>25</v>
      </c>
      <c r="S55" s="59"/>
      <c r="T55" s="59"/>
      <c r="U55" s="11" t="s">
        <v>18</v>
      </c>
      <c r="W55" s="45">
        <v>1</v>
      </c>
      <c r="X55" s="45">
        <v>2</v>
      </c>
      <c r="Y55" s="45">
        <v>4</v>
      </c>
      <c r="Z55" s="45"/>
      <c r="AA55" s="184" t="s">
        <v>27</v>
      </c>
      <c r="AB55" s="11" t="s">
        <v>335</v>
      </c>
      <c r="AC55" s="60">
        <f t="shared" si="0"/>
        <v>1</v>
      </c>
      <c r="AD55" s="60">
        <f t="shared" si="1"/>
        <v>3</v>
      </c>
      <c r="AE55" s="61">
        <f t="shared" si="2"/>
        <v>4</v>
      </c>
      <c r="AF55" s="61">
        <f>INDEX($BA$26:BF$44,MATCH(AE55,$AZ$26:$AZ$44,-1),MATCH(D55,$BA$25:$BF$25))</f>
        <v>0</v>
      </c>
      <c r="AG55" s="61">
        <v>1</v>
      </c>
      <c r="AH55" s="61">
        <v>1</v>
      </c>
      <c r="AI55" s="61">
        <v>1</v>
      </c>
      <c r="AJ55" s="61">
        <v>1</v>
      </c>
      <c r="AK55" s="61">
        <v>1</v>
      </c>
      <c r="AL55" s="61">
        <v>0.8</v>
      </c>
      <c r="AM55" s="61">
        <f t="shared" si="3"/>
        <v>2928</v>
      </c>
      <c r="AN55" s="62">
        <f t="shared" si="4"/>
        <v>2928000000</v>
      </c>
      <c r="AO55" s="62">
        <f t="shared" si="5"/>
        <v>12</v>
      </c>
      <c r="AP55" s="62">
        <f t="shared" si="6"/>
        <v>12</v>
      </c>
      <c r="AQ55" s="62"/>
      <c r="AR55" s="99"/>
      <c r="AS55" s="99"/>
      <c r="AT55" s="99"/>
      <c r="AU55" s="99"/>
    </row>
    <row r="56" spans="1:47">
      <c r="A56" s="58" t="s">
        <v>45</v>
      </c>
      <c r="B56" s="58">
        <v>2905</v>
      </c>
      <c r="C56" s="58"/>
      <c r="D56" s="63" t="s">
        <v>18</v>
      </c>
      <c r="E56" s="64">
        <v>9</v>
      </c>
      <c r="F56" s="64">
        <v>8</v>
      </c>
      <c r="G56" s="64" t="s">
        <v>15</v>
      </c>
      <c r="H56" s="64">
        <v>6</v>
      </c>
      <c r="I56" s="64">
        <v>5</v>
      </c>
      <c r="J56" s="64">
        <v>4</v>
      </c>
      <c r="K56" s="64" t="s">
        <v>41</v>
      </c>
      <c r="L56" s="65" t="s">
        <v>15</v>
      </c>
      <c r="M56" s="65"/>
      <c r="N56" s="64" t="s">
        <v>23</v>
      </c>
      <c r="O56" s="58" t="s">
        <v>20</v>
      </c>
      <c r="P56" s="58" t="s">
        <v>30</v>
      </c>
      <c r="Q56" s="58"/>
      <c r="R56" s="58"/>
      <c r="S56" s="70"/>
      <c r="T56" s="70"/>
      <c r="U56" s="58" t="s">
        <v>18</v>
      </c>
      <c r="V56" s="58"/>
      <c r="W56" s="67">
        <v>1</v>
      </c>
      <c r="X56" s="67">
        <v>2</v>
      </c>
      <c r="Y56" s="67">
        <v>5</v>
      </c>
      <c r="Z56" s="67"/>
      <c r="AA56" s="185" t="s">
        <v>27</v>
      </c>
      <c r="AB56" s="58" t="s">
        <v>335</v>
      </c>
      <c r="AC56" s="60">
        <f t="shared" si="0"/>
        <v>1</v>
      </c>
      <c r="AD56" s="60">
        <f t="shared" si="1"/>
        <v>3</v>
      </c>
      <c r="AE56" s="61">
        <f t="shared" si="2"/>
        <v>4</v>
      </c>
      <c r="AF56" s="61">
        <f>INDEX($BA$26:BF$44,MATCH(AE56,$AZ$26:$AZ$44,-1),MATCH(D56,$BA$25:$BF$25))</f>
        <v>0</v>
      </c>
      <c r="AG56" s="61">
        <v>1</v>
      </c>
      <c r="AH56" s="61">
        <v>1</v>
      </c>
      <c r="AI56" s="61">
        <v>1</v>
      </c>
      <c r="AJ56" s="61">
        <v>1</v>
      </c>
      <c r="AK56" s="61">
        <v>1</v>
      </c>
      <c r="AL56" s="61">
        <v>0.8</v>
      </c>
      <c r="AM56" s="68">
        <f t="shared" si="3"/>
        <v>4688</v>
      </c>
      <c r="AN56" s="69">
        <f t="shared" si="4"/>
        <v>4688000000</v>
      </c>
      <c r="AO56" s="69">
        <f t="shared" si="5"/>
        <v>10</v>
      </c>
      <c r="AP56" s="69">
        <f t="shared" si="6"/>
        <v>10</v>
      </c>
      <c r="AQ56" s="62"/>
      <c r="AR56" s="99"/>
      <c r="AS56" s="99"/>
      <c r="AT56" s="99"/>
      <c r="AU56" s="99"/>
    </row>
    <row r="57" spans="1:47">
      <c r="A57" s="58" t="s">
        <v>174</v>
      </c>
      <c r="B57" s="58">
        <v>3105</v>
      </c>
      <c r="C57" s="58"/>
      <c r="D57" s="63" t="s">
        <v>18</v>
      </c>
      <c r="E57" s="64">
        <v>6</v>
      </c>
      <c r="F57" s="64">
        <v>5</v>
      </c>
      <c r="G57" s="64">
        <v>9</v>
      </c>
      <c r="H57" s="64">
        <v>6</v>
      </c>
      <c r="I57" s="64">
        <v>5</v>
      </c>
      <c r="J57" s="64" t="s">
        <v>18</v>
      </c>
      <c r="K57" s="64" t="s">
        <v>41</v>
      </c>
      <c r="L57" s="65" t="s">
        <v>15</v>
      </c>
      <c r="M57" s="65"/>
      <c r="N57" s="64"/>
      <c r="O57" s="58" t="s">
        <v>25</v>
      </c>
      <c r="P57" s="58"/>
      <c r="Q57" s="58"/>
      <c r="R57" s="58"/>
      <c r="S57" s="70"/>
      <c r="T57" s="70"/>
      <c r="U57" s="58" t="s">
        <v>18</v>
      </c>
      <c r="V57" s="58"/>
      <c r="W57" s="67">
        <v>1</v>
      </c>
      <c r="X57" s="67">
        <v>1</v>
      </c>
      <c r="Y57" s="67">
        <v>2</v>
      </c>
      <c r="Z57" s="67"/>
      <c r="AA57" s="185" t="s">
        <v>27</v>
      </c>
      <c r="AB57" s="58" t="s">
        <v>335</v>
      </c>
      <c r="AC57" s="60">
        <f t="shared" si="0"/>
        <v>1</v>
      </c>
      <c r="AD57" s="60">
        <f t="shared" si="1"/>
        <v>3</v>
      </c>
      <c r="AE57" s="61">
        <f t="shared" si="2"/>
        <v>4</v>
      </c>
      <c r="AF57" s="61">
        <f>INDEX($BA$26:BF$44,MATCH(AE57,$AZ$26:$AZ$44,-1),MATCH(D57,$BA$25:$BF$25))</f>
        <v>0</v>
      </c>
      <c r="AG57" s="61">
        <v>1</v>
      </c>
      <c r="AH57" s="61">
        <v>1</v>
      </c>
      <c r="AI57" s="61">
        <v>1</v>
      </c>
      <c r="AJ57" s="61">
        <v>1</v>
      </c>
      <c r="AK57" s="61">
        <v>1</v>
      </c>
      <c r="AL57" s="61">
        <v>0.8</v>
      </c>
      <c r="AM57" s="68">
        <f t="shared" si="3"/>
        <v>4688</v>
      </c>
      <c r="AN57" s="69">
        <f t="shared" si="4"/>
        <v>4688000000</v>
      </c>
      <c r="AO57" s="69">
        <f t="shared" si="5"/>
        <v>10</v>
      </c>
      <c r="AP57" s="69">
        <f t="shared" si="6"/>
        <v>10</v>
      </c>
      <c r="AQ57" s="62"/>
      <c r="AR57" s="99"/>
      <c r="AS57" s="99"/>
      <c r="AT57" s="99"/>
      <c r="AU57" s="99"/>
    </row>
    <row r="58" spans="1:47">
      <c r="A58" s="78" t="s">
        <v>178</v>
      </c>
      <c r="B58" s="78">
        <v>3205</v>
      </c>
      <c r="C58" s="78"/>
      <c r="D58" s="79" t="s">
        <v>14</v>
      </c>
      <c r="E58" s="80">
        <v>7</v>
      </c>
      <c r="F58" s="80">
        <v>5</v>
      </c>
      <c r="G58" s="80" t="s">
        <v>15</v>
      </c>
      <c r="H58" s="80">
        <v>6</v>
      </c>
      <c r="I58" s="80">
        <v>3</v>
      </c>
      <c r="J58" s="80">
        <v>3</v>
      </c>
      <c r="K58" s="80" t="s">
        <v>41</v>
      </c>
      <c r="L58" s="81">
        <v>9</v>
      </c>
      <c r="M58" s="81"/>
      <c r="N58" s="80"/>
      <c r="O58" s="78" t="s">
        <v>20</v>
      </c>
      <c r="P58" s="78" t="s">
        <v>30</v>
      </c>
      <c r="Q58" s="78"/>
      <c r="R58" s="78"/>
      <c r="S58" s="83"/>
      <c r="T58" s="83"/>
      <c r="U58" s="78" t="s">
        <v>18</v>
      </c>
      <c r="V58" s="78"/>
      <c r="W58" s="56">
        <v>1</v>
      </c>
      <c r="X58" s="56">
        <v>0</v>
      </c>
      <c r="Y58" s="56">
        <v>2</v>
      </c>
      <c r="Z58" s="56"/>
      <c r="AA58" s="186" t="s">
        <v>27</v>
      </c>
      <c r="AB58" s="78" t="s">
        <v>335</v>
      </c>
      <c r="AC58" s="60">
        <f t="shared" si="0"/>
        <v>1</v>
      </c>
      <c r="AD58" s="60">
        <f t="shared" si="1"/>
        <v>3</v>
      </c>
      <c r="AE58" s="61">
        <f t="shared" si="2"/>
        <v>4</v>
      </c>
      <c r="AF58" s="61">
        <f>INDEX($BA$26:BF$44,MATCH(AE58,$AZ$26:$AZ$44,-1),MATCH(D58,$BA$25:$BF$25))</f>
        <v>0</v>
      </c>
      <c r="AG58" s="61">
        <v>1</v>
      </c>
      <c r="AH58" s="61">
        <v>1</v>
      </c>
      <c r="AI58" s="61">
        <v>1</v>
      </c>
      <c r="AJ58" s="61">
        <v>1</v>
      </c>
      <c r="AK58" s="61">
        <v>0.8</v>
      </c>
      <c r="AL58" s="61">
        <v>0.8</v>
      </c>
      <c r="AM58" s="84">
        <f t="shared" si="3"/>
        <v>2342.4</v>
      </c>
      <c r="AN58" s="85">
        <f t="shared" si="4"/>
        <v>2342400000</v>
      </c>
      <c r="AO58" s="85">
        <f t="shared" si="5"/>
        <v>12</v>
      </c>
      <c r="AP58" s="85">
        <f t="shared" si="6"/>
        <v>12</v>
      </c>
      <c r="AQ58" s="62"/>
      <c r="AR58" s="99"/>
      <c r="AS58" s="99"/>
      <c r="AT58" s="99"/>
      <c r="AU58" s="99"/>
    </row>
    <row r="59" spans="1:47">
      <c r="A59" s="78" t="s">
        <v>48</v>
      </c>
      <c r="B59" s="78">
        <v>1506</v>
      </c>
      <c r="C59" s="78"/>
      <c r="D59" s="79" t="s">
        <v>14</v>
      </c>
      <c r="E59" s="80">
        <v>4</v>
      </c>
      <c r="F59" s="80">
        <v>5</v>
      </c>
      <c r="G59" s="80">
        <v>2</v>
      </c>
      <c r="H59" s="80">
        <v>5</v>
      </c>
      <c r="I59" s="80">
        <v>2</v>
      </c>
      <c r="J59" s="80">
        <v>1</v>
      </c>
      <c r="K59" s="80" t="s">
        <v>41</v>
      </c>
      <c r="L59" s="81">
        <v>9</v>
      </c>
      <c r="M59" s="81"/>
      <c r="N59" s="80"/>
      <c r="O59" s="78"/>
      <c r="P59" s="78"/>
      <c r="Q59" s="78"/>
      <c r="R59" s="78"/>
      <c r="S59" s="78"/>
      <c r="T59" s="78"/>
      <c r="U59" s="78"/>
      <c r="V59" s="78"/>
      <c r="W59" s="56">
        <v>7</v>
      </c>
      <c r="X59" s="56">
        <v>0</v>
      </c>
      <c r="Y59" s="56">
        <v>3</v>
      </c>
      <c r="Z59" s="56"/>
      <c r="AA59" s="186" t="s">
        <v>27</v>
      </c>
      <c r="AB59" s="78" t="s">
        <v>333</v>
      </c>
      <c r="AC59" s="60">
        <f t="shared" si="0"/>
        <v>1</v>
      </c>
      <c r="AD59" s="60">
        <f t="shared" si="1"/>
        <v>2.5</v>
      </c>
      <c r="AE59" s="61">
        <f t="shared" si="2"/>
        <v>3.5</v>
      </c>
      <c r="AF59" s="61">
        <f>INDEX($BA$26:BF$44,MATCH(AE59,$AZ$26:$AZ$44,-1),MATCH(D59,$BA$25:$BF$25))</f>
        <v>0</v>
      </c>
      <c r="AG59" s="61">
        <v>1</v>
      </c>
      <c r="AH59" s="61">
        <v>1</v>
      </c>
      <c r="AI59" s="61">
        <v>1.2</v>
      </c>
      <c r="AJ59" s="61">
        <v>1</v>
      </c>
      <c r="AK59" s="61">
        <v>1</v>
      </c>
      <c r="AL59" s="61">
        <v>1</v>
      </c>
      <c r="AM59" s="84">
        <f t="shared" si="3"/>
        <v>4392</v>
      </c>
      <c r="AN59" s="85">
        <f t="shared" si="4"/>
        <v>3074400000</v>
      </c>
      <c r="AO59" s="85">
        <f t="shared" si="5"/>
        <v>1</v>
      </c>
      <c r="AP59" s="85">
        <f t="shared" si="6"/>
        <v>7</v>
      </c>
      <c r="AQ59" s="62"/>
      <c r="AR59" s="100"/>
      <c r="AS59" s="100"/>
      <c r="AT59" s="100"/>
      <c r="AU59" s="100"/>
    </row>
    <row r="60" spans="1:47">
      <c r="A60" s="78" t="s">
        <v>274</v>
      </c>
      <c r="B60" s="78">
        <v>2132</v>
      </c>
      <c r="C60" s="78"/>
      <c r="D60" s="79" t="s">
        <v>18</v>
      </c>
      <c r="E60" s="80">
        <v>6</v>
      </c>
      <c r="F60" s="80">
        <v>5</v>
      </c>
      <c r="G60" s="80">
        <v>4</v>
      </c>
      <c r="H60" s="80">
        <v>5</v>
      </c>
      <c r="I60" s="80">
        <v>7</v>
      </c>
      <c r="J60" s="80">
        <v>6</v>
      </c>
      <c r="K60" s="80" t="s">
        <v>41</v>
      </c>
      <c r="L60" s="81" t="s">
        <v>15</v>
      </c>
      <c r="M60" s="81"/>
      <c r="N60" s="80" t="s">
        <v>15</v>
      </c>
      <c r="O60" s="78" t="s">
        <v>20</v>
      </c>
      <c r="P60" s="78"/>
      <c r="Q60" s="78"/>
      <c r="R60" s="78"/>
      <c r="S60" s="83"/>
      <c r="T60" s="83"/>
      <c r="U60" s="78"/>
      <c r="V60" s="78"/>
      <c r="W60" s="56">
        <v>5</v>
      </c>
      <c r="X60" s="56">
        <v>0</v>
      </c>
      <c r="Y60" s="56">
        <v>3</v>
      </c>
      <c r="Z60" s="56"/>
      <c r="AA60" s="186" t="s">
        <v>243</v>
      </c>
      <c r="AB60" s="78" t="s">
        <v>350</v>
      </c>
      <c r="AC60" s="60">
        <f t="shared" si="0"/>
        <v>1</v>
      </c>
      <c r="AD60" s="60">
        <f t="shared" si="1"/>
        <v>2.5</v>
      </c>
      <c r="AE60" s="61">
        <f t="shared" si="2"/>
        <v>3.5</v>
      </c>
      <c r="AF60" s="61">
        <f>INDEX($BA$26:BF$44,MATCH(AE60,$AZ$26:$AZ$44,-1),MATCH(D60,$BA$25:$BF$25))</f>
        <v>0.5</v>
      </c>
      <c r="AG60" s="61">
        <v>1</v>
      </c>
      <c r="AH60" s="61">
        <v>1</v>
      </c>
      <c r="AI60" s="61">
        <v>1</v>
      </c>
      <c r="AJ60" s="61">
        <v>1</v>
      </c>
      <c r="AK60" s="61">
        <v>1</v>
      </c>
      <c r="AL60" s="61">
        <v>0.8</v>
      </c>
      <c r="AM60" s="84">
        <f t="shared" si="3"/>
        <v>4688</v>
      </c>
      <c r="AN60" s="85">
        <f t="shared" si="4"/>
        <v>2344000000</v>
      </c>
      <c r="AO60" s="85">
        <f t="shared" si="5"/>
        <v>1</v>
      </c>
      <c r="AP60" s="85">
        <f t="shared" si="6"/>
        <v>5</v>
      </c>
      <c r="AQ60" s="62"/>
      <c r="AR60" s="99"/>
      <c r="AS60" s="99"/>
      <c r="AT60" s="99"/>
      <c r="AU60" s="99"/>
    </row>
    <row r="61" spans="1:47">
      <c r="A61" s="11" t="s">
        <v>70</v>
      </c>
      <c r="B61" s="11">
        <v>407</v>
      </c>
      <c r="D61" s="49" t="s">
        <v>16</v>
      </c>
      <c r="E61" s="47">
        <v>3</v>
      </c>
      <c r="F61" s="47">
        <v>3</v>
      </c>
      <c r="G61" s="47">
        <v>6</v>
      </c>
      <c r="H61" s="47">
        <v>5</v>
      </c>
      <c r="I61" s="47">
        <v>4</v>
      </c>
      <c r="J61" s="47">
        <v>4</v>
      </c>
      <c r="K61" s="47" t="s">
        <v>41</v>
      </c>
      <c r="L61" s="48">
        <v>7</v>
      </c>
      <c r="M61" s="48"/>
      <c r="N61" s="47"/>
      <c r="S61" s="59"/>
      <c r="T61" s="59"/>
      <c r="W61" s="45">
        <v>4</v>
      </c>
      <c r="X61" s="45">
        <v>1</v>
      </c>
      <c r="Y61" s="45">
        <v>0</v>
      </c>
      <c r="Z61" s="45"/>
      <c r="AA61" s="184" t="s">
        <v>52</v>
      </c>
      <c r="AB61" s="11" t="s">
        <v>332</v>
      </c>
      <c r="AC61" s="60">
        <f t="shared" si="0"/>
        <v>0.5</v>
      </c>
      <c r="AD61" s="60">
        <f t="shared" si="1"/>
        <v>2.5</v>
      </c>
      <c r="AE61" s="61">
        <f t="shared" si="2"/>
        <v>3</v>
      </c>
      <c r="AF61" s="61">
        <f>INDEX($BA$26:BF$44,MATCH(AE61,$AZ$26:$AZ$44,-1),MATCH(D61,$BA$25:$BF$25))</f>
        <v>0</v>
      </c>
      <c r="AG61" s="61">
        <v>1.6</v>
      </c>
      <c r="AH61" s="61">
        <v>1</v>
      </c>
      <c r="AI61" s="61">
        <v>1</v>
      </c>
      <c r="AJ61" s="61">
        <v>1</v>
      </c>
      <c r="AK61" s="61">
        <v>1</v>
      </c>
      <c r="AL61" s="61">
        <v>1</v>
      </c>
      <c r="AM61" s="61">
        <f t="shared" si="3"/>
        <v>2288</v>
      </c>
      <c r="AN61" s="62">
        <f t="shared" si="4"/>
        <v>915200000</v>
      </c>
      <c r="AO61" s="62">
        <f t="shared" si="5"/>
        <v>2</v>
      </c>
      <c r="AP61" s="62">
        <f t="shared" si="6"/>
        <v>8</v>
      </c>
      <c r="AQ61" s="62"/>
    </row>
    <row r="62" spans="1:47">
      <c r="A62" s="58" t="s">
        <v>124</v>
      </c>
      <c r="B62" s="58">
        <v>2002</v>
      </c>
      <c r="C62" s="58"/>
      <c r="D62" s="63" t="s">
        <v>14</v>
      </c>
      <c r="E62" s="64">
        <v>4</v>
      </c>
      <c r="F62" s="64">
        <v>6</v>
      </c>
      <c r="G62" s="64">
        <v>3</v>
      </c>
      <c r="H62" s="64">
        <v>5</v>
      </c>
      <c r="I62" s="64">
        <v>3</v>
      </c>
      <c r="J62" s="64">
        <v>5</v>
      </c>
      <c r="K62" s="64" t="s">
        <v>41</v>
      </c>
      <c r="L62" s="65">
        <v>7</v>
      </c>
      <c r="M62" s="65"/>
      <c r="N62" s="64"/>
      <c r="O62" s="58" t="s">
        <v>25</v>
      </c>
      <c r="P62" s="58"/>
      <c r="Q62" s="58"/>
      <c r="R62" s="58"/>
      <c r="S62" s="58"/>
      <c r="T62" s="58"/>
      <c r="U62" s="58"/>
      <c r="V62" s="58"/>
      <c r="W62" s="67">
        <v>4</v>
      </c>
      <c r="X62" s="67">
        <v>0</v>
      </c>
      <c r="Y62" s="67">
        <v>3</v>
      </c>
      <c r="Z62" s="67"/>
      <c r="AA62" s="185" t="s">
        <v>589</v>
      </c>
      <c r="AB62" s="58" t="s">
        <v>334</v>
      </c>
      <c r="AC62" s="60">
        <f t="shared" si="0"/>
        <v>0.5</v>
      </c>
      <c r="AD62" s="60">
        <f t="shared" si="1"/>
        <v>2.5</v>
      </c>
      <c r="AE62" s="61">
        <f t="shared" si="2"/>
        <v>3</v>
      </c>
      <c r="AF62" s="61">
        <f>INDEX($BA$26:BF$44,MATCH(AE62,$AZ$26:$AZ$44,-1),MATCH(D62,$BA$25:$BF$25))</f>
        <v>0</v>
      </c>
      <c r="AG62" s="61">
        <v>1</v>
      </c>
      <c r="AH62" s="61">
        <v>1</v>
      </c>
      <c r="AI62" s="61">
        <v>1</v>
      </c>
      <c r="AJ62" s="61">
        <v>1</v>
      </c>
      <c r="AK62" s="61">
        <v>0.8</v>
      </c>
      <c r="AL62" s="61">
        <v>0.8</v>
      </c>
      <c r="AM62" s="68">
        <f t="shared" si="3"/>
        <v>915.2</v>
      </c>
      <c r="AN62" s="69">
        <f t="shared" si="4"/>
        <v>366080000</v>
      </c>
      <c r="AO62" s="69">
        <f t="shared" si="5"/>
        <v>2</v>
      </c>
      <c r="AP62" s="69">
        <f t="shared" si="6"/>
        <v>8</v>
      </c>
      <c r="AQ62" s="62"/>
      <c r="AR62" s="99"/>
      <c r="AS62" s="99"/>
      <c r="AT62" s="99"/>
      <c r="AU62" s="99"/>
    </row>
    <row r="63" spans="1:47">
      <c r="A63" s="78" t="s">
        <v>39</v>
      </c>
      <c r="B63" s="78">
        <v>2124</v>
      </c>
      <c r="C63" s="78"/>
      <c r="D63" s="79" t="s">
        <v>18</v>
      </c>
      <c r="E63" s="80">
        <v>1</v>
      </c>
      <c r="F63" s="80">
        <v>5</v>
      </c>
      <c r="G63" s="80">
        <v>0</v>
      </c>
      <c r="H63" s="80">
        <v>5</v>
      </c>
      <c r="I63" s="80">
        <v>9</v>
      </c>
      <c r="J63" s="80" t="s">
        <v>15</v>
      </c>
      <c r="K63" s="80" t="s">
        <v>41</v>
      </c>
      <c r="L63" s="81" t="s">
        <v>15</v>
      </c>
      <c r="M63" s="81"/>
      <c r="N63" s="80" t="s">
        <v>23</v>
      </c>
      <c r="O63" s="78" t="s">
        <v>35</v>
      </c>
      <c r="P63" s="78"/>
      <c r="Q63" s="78"/>
      <c r="R63" s="78"/>
      <c r="S63" s="83"/>
      <c r="T63" s="83"/>
      <c r="U63" s="78"/>
      <c r="V63" s="78"/>
      <c r="W63" s="56">
        <v>4</v>
      </c>
      <c r="X63" s="56">
        <v>0</v>
      </c>
      <c r="Y63" s="56">
        <v>5</v>
      </c>
      <c r="Z63" s="56"/>
      <c r="AA63" s="186" t="s">
        <v>587</v>
      </c>
      <c r="AB63" s="78" t="s">
        <v>346</v>
      </c>
      <c r="AC63" s="60">
        <f t="shared" si="0"/>
        <v>1</v>
      </c>
      <c r="AD63" s="60">
        <f t="shared" si="1"/>
        <v>2.5</v>
      </c>
      <c r="AE63" s="61">
        <f t="shared" si="2"/>
        <v>3.5</v>
      </c>
      <c r="AF63" s="61">
        <f>INDEX($BA$26:BF$44,MATCH(AE63,$AZ$26:$AZ$44,-1),MATCH(D63,$BA$25:$BF$25))</f>
        <v>0.5</v>
      </c>
      <c r="AG63" s="61">
        <v>1</v>
      </c>
      <c r="AH63" s="61">
        <v>1</v>
      </c>
      <c r="AI63" s="61">
        <v>1</v>
      </c>
      <c r="AJ63" s="61">
        <v>1</v>
      </c>
      <c r="AK63" s="61">
        <v>1</v>
      </c>
      <c r="AL63" s="61">
        <v>0.8</v>
      </c>
      <c r="AM63" s="84">
        <f t="shared" si="3"/>
        <v>4688</v>
      </c>
      <c r="AN63" s="85">
        <f t="shared" si="4"/>
        <v>1875200000</v>
      </c>
      <c r="AO63" s="85">
        <f t="shared" si="5"/>
        <v>1</v>
      </c>
      <c r="AP63" s="85">
        <f t="shared" si="6"/>
        <v>4</v>
      </c>
      <c r="AQ63" s="62"/>
      <c r="AR63" s="99"/>
      <c r="AS63" s="99"/>
      <c r="AT63" s="99"/>
      <c r="AU63" s="99"/>
    </row>
    <row r="64" spans="1:47">
      <c r="A64" s="58" t="s">
        <v>137</v>
      </c>
      <c r="B64" s="58">
        <v>2210</v>
      </c>
      <c r="C64" s="58"/>
      <c r="D64" s="63" t="s">
        <v>16</v>
      </c>
      <c r="E64" s="64">
        <v>7</v>
      </c>
      <c r="F64" s="64">
        <v>6</v>
      </c>
      <c r="G64" s="64">
        <v>7</v>
      </c>
      <c r="H64" s="64">
        <v>5</v>
      </c>
      <c r="I64" s="64">
        <v>4</v>
      </c>
      <c r="J64" s="64">
        <v>4</v>
      </c>
      <c r="K64" s="64" t="s">
        <v>41</v>
      </c>
      <c r="L64" s="65">
        <v>5</v>
      </c>
      <c r="M64" s="65"/>
      <c r="N64" s="64"/>
      <c r="O64" s="58" t="s">
        <v>20</v>
      </c>
      <c r="P64" s="58"/>
      <c r="Q64" s="58"/>
      <c r="R64" s="58"/>
      <c r="S64" s="70"/>
      <c r="T64" s="70"/>
      <c r="U64" s="58"/>
      <c r="V64" s="58"/>
      <c r="W64" s="67">
        <v>4</v>
      </c>
      <c r="X64" s="67">
        <v>0</v>
      </c>
      <c r="Y64" s="67">
        <v>3</v>
      </c>
      <c r="Z64" s="67"/>
      <c r="AA64" s="185" t="s">
        <v>591</v>
      </c>
      <c r="AB64" s="58" t="s">
        <v>334</v>
      </c>
      <c r="AC64" s="60">
        <f t="shared" si="0"/>
        <v>0</v>
      </c>
      <c r="AD64" s="60">
        <f t="shared" si="1"/>
        <v>2.5</v>
      </c>
      <c r="AE64" s="61">
        <f t="shared" si="2"/>
        <v>2.5</v>
      </c>
      <c r="AF64" s="61">
        <f>INDEX($BA$26:BF$44,MATCH(AE64,$AZ$26:$AZ$44,-1),MATCH(D64,$BA$25:$BF$25))</f>
        <v>0</v>
      </c>
      <c r="AG64" s="61">
        <v>1</v>
      </c>
      <c r="AH64" s="61">
        <v>1</v>
      </c>
      <c r="AI64" s="61">
        <v>1</v>
      </c>
      <c r="AJ64" s="61">
        <v>0.8</v>
      </c>
      <c r="AK64" s="61">
        <v>1</v>
      </c>
      <c r="AL64" s="61">
        <v>0.8</v>
      </c>
      <c r="AM64" s="68">
        <f t="shared" si="3"/>
        <v>358.40000000000003</v>
      </c>
      <c r="AN64" s="69">
        <f t="shared" si="4"/>
        <v>143360000</v>
      </c>
      <c r="AO64" s="69">
        <f t="shared" si="5"/>
        <v>3</v>
      </c>
      <c r="AP64" s="69">
        <f t="shared" si="6"/>
        <v>12</v>
      </c>
      <c r="AQ64" s="62"/>
      <c r="AR64" s="99"/>
      <c r="AS64" s="99"/>
      <c r="AT64" s="99"/>
      <c r="AU64" s="99"/>
    </row>
    <row r="65" spans="1:47">
      <c r="A65" s="58" t="s">
        <v>66</v>
      </c>
      <c r="B65" s="58">
        <v>304</v>
      </c>
      <c r="C65" s="58"/>
      <c r="D65" s="63" t="s">
        <v>14</v>
      </c>
      <c r="E65" s="64">
        <v>5</v>
      </c>
      <c r="F65" s="64">
        <v>6</v>
      </c>
      <c r="G65" s="64">
        <v>5</v>
      </c>
      <c r="H65" s="64">
        <v>5</v>
      </c>
      <c r="I65" s="64">
        <v>8</v>
      </c>
      <c r="J65" s="64">
        <v>6</v>
      </c>
      <c r="K65" s="64" t="s">
        <v>41</v>
      </c>
      <c r="L65" s="65" t="s">
        <v>15</v>
      </c>
      <c r="M65" s="65"/>
      <c r="N65" s="64"/>
      <c r="O65" s="58" t="s">
        <v>20</v>
      </c>
      <c r="P65" s="58"/>
      <c r="Q65" s="58"/>
      <c r="R65" s="58"/>
      <c r="S65" s="58"/>
      <c r="T65" s="58"/>
      <c r="U65" s="58"/>
      <c r="V65" s="58"/>
      <c r="W65" s="67">
        <v>3</v>
      </c>
      <c r="X65" s="67">
        <v>0</v>
      </c>
      <c r="Y65" s="67">
        <v>3</v>
      </c>
      <c r="Z65" s="67"/>
      <c r="AA65" s="185" t="s">
        <v>1067</v>
      </c>
      <c r="AB65" s="58" t="s">
        <v>332</v>
      </c>
      <c r="AC65" s="60">
        <f t="shared" si="0"/>
        <v>1</v>
      </c>
      <c r="AD65" s="60">
        <f t="shared" si="1"/>
        <v>2.5</v>
      </c>
      <c r="AE65" s="61">
        <f t="shared" si="2"/>
        <v>3.5</v>
      </c>
      <c r="AF65" s="61">
        <f>INDEX($BA$26:BF$44,MATCH(AE65,$AZ$26:$AZ$44,-1),MATCH(D65,$BA$25:$BF$25))</f>
        <v>0</v>
      </c>
      <c r="AG65" s="61">
        <v>1</v>
      </c>
      <c r="AH65" s="61">
        <v>1</v>
      </c>
      <c r="AI65" s="61">
        <v>1</v>
      </c>
      <c r="AJ65" s="61">
        <v>1</v>
      </c>
      <c r="AK65" s="61">
        <v>0.8</v>
      </c>
      <c r="AL65" s="61">
        <v>1</v>
      </c>
      <c r="AM65" s="68">
        <f t="shared" si="3"/>
        <v>4688</v>
      </c>
      <c r="AN65" s="69">
        <f t="shared" si="4"/>
        <v>1406400000</v>
      </c>
      <c r="AO65" s="69">
        <f t="shared" si="5"/>
        <v>1</v>
      </c>
      <c r="AP65" s="69">
        <f t="shared" si="6"/>
        <v>3</v>
      </c>
      <c r="AQ65" s="69"/>
      <c r="AR65" s="99"/>
      <c r="AS65" s="99"/>
      <c r="AT65" s="99"/>
      <c r="AU65" s="99"/>
    </row>
    <row r="66" spans="1:47">
      <c r="A66" s="58" t="s">
        <v>76</v>
      </c>
      <c r="B66" s="58">
        <v>601</v>
      </c>
      <c r="C66" s="58"/>
      <c r="D66" s="63" t="s">
        <v>18</v>
      </c>
      <c r="E66" s="64">
        <v>3</v>
      </c>
      <c r="F66" s="64">
        <v>6</v>
      </c>
      <c r="G66" s="64">
        <v>3</v>
      </c>
      <c r="H66" s="64">
        <v>5</v>
      </c>
      <c r="I66" s="64">
        <v>6</v>
      </c>
      <c r="J66" s="64">
        <v>6</v>
      </c>
      <c r="K66" s="64" t="s">
        <v>41</v>
      </c>
      <c r="L66" s="65">
        <v>7</v>
      </c>
      <c r="M66" s="65"/>
      <c r="N66" s="64"/>
      <c r="O66" s="58" t="s">
        <v>25</v>
      </c>
      <c r="P66" s="58"/>
      <c r="Q66" s="58"/>
      <c r="R66" s="58"/>
      <c r="S66" s="70"/>
      <c r="T66" s="70"/>
      <c r="U66" s="58"/>
      <c r="V66" s="58"/>
      <c r="W66" s="67">
        <v>3</v>
      </c>
      <c r="X66" s="67">
        <v>0</v>
      </c>
      <c r="Y66" s="67">
        <v>3</v>
      </c>
      <c r="Z66" s="67"/>
      <c r="AA66" s="185" t="s">
        <v>1067</v>
      </c>
      <c r="AB66" s="58" t="s">
        <v>332</v>
      </c>
      <c r="AC66" s="60">
        <f t="shared" si="0"/>
        <v>0.5</v>
      </c>
      <c r="AD66" s="60">
        <f t="shared" si="1"/>
        <v>2.5</v>
      </c>
      <c r="AE66" s="61">
        <f t="shared" si="2"/>
        <v>3</v>
      </c>
      <c r="AF66" s="61">
        <f>INDEX($BA$26:BF$44,MATCH(AE66,$AZ$26:$AZ$44,-1),MATCH(D66,$BA$25:$BF$25))</f>
        <v>0.5</v>
      </c>
      <c r="AG66" s="61">
        <v>1</v>
      </c>
      <c r="AH66" s="61">
        <v>1</v>
      </c>
      <c r="AI66" s="61">
        <v>1</v>
      </c>
      <c r="AJ66" s="61">
        <v>0.8</v>
      </c>
      <c r="AK66" s="61">
        <v>1</v>
      </c>
      <c r="AL66" s="61">
        <v>0.8</v>
      </c>
      <c r="AM66" s="68">
        <f t="shared" si="3"/>
        <v>915.2</v>
      </c>
      <c r="AN66" s="69">
        <f t="shared" si="4"/>
        <v>274560000</v>
      </c>
      <c r="AO66" s="69">
        <f t="shared" si="5"/>
        <v>2</v>
      </c>
      <c r="AP66" s="69">
        <f t="shared" si="6"/>
        <v>6</v>
      </c>
      <c r="AQ66" s="62"/>
      <c r="AR66" s="100"/>
      <c r="AS66" s="100"/>
      <c r="AT66" s="100"/>
      <c r="AU66" s="100"/>
    </row>
    <row r="67" spans="1:47">
      <c r="A67" s="58" t="s">
        <v>80</v>
      </c>
      <c r="B67" s="58">
        <v>701</v>
      </c>
      <c r="C67" s="58"/>
      <c r="D67" s="63" t="s">
        <v>15</v>
      </c>
      <c r="E67" s="64">
        <v>5</v>
      </c>
      <c r="F67" s="64">
        <v>6</v>
      </c>
      <c r="G67" s="64">
        <v>3</v>
      </c>
      <c r="H67" s="64">
        <v>5</v>
      </c>
      <c r="I67" s="64">
        <v>5</v>
      </c>
      <c r="J67" s="64">
        <v>8</v>
      </c>
      <c r="K67" s="64" t="s">
        <v>41</v>
      </c>
      <c r="L67" s="65" t="s">
        <v>15</v>
      </c>
      <c r="M67" s="65"/>
      <c r="N67" s="64"/>
      <c r="O67" s="58" t="s">
        <v>25</v>
      </c>
      <c r="P67" s="58"/>
      <c r="Q67" s="58"/>
      <c r="R67" s="58"/>
      <c r="S67" s="58"/>
      <c r="T67" s="58"/>
      <c r="U67" s="58"/>
      <c r="V67" s="58"/>
      <c r="W67" s="67">
        <v>3</v>
      </c>
      <c r="X67" s="67">
        <v>2</v>
      </c>
      <c r="Y67" s="67">
        <v>2</v>
      </c>
      <c r="Z67" s="67"/>
      <c r="AA67" s="185" t="s">
        <v>1067</v>
      </c>
      <c r="AB67" s="58" t="s">
        <v>332</v>
      </c>
      <c r="AC67" s="60">
        <f t="shared" si="0"/>
        <v>1</v>
      </c>
      <c r="AD67" s="60">
        <f t="shared" si="1"/>
        <v>2.5</v>
      </c>
      <c r="AE67" s="61">
        <f t="shared" si="2"/>
        <v>3.5</v>
      </c>
      <c r="AF67" s="61">
        <f>INDEX($BA$26:BF$44,MATCH(AE67,$AZ$26:$AZ$44,-1),MATCH(D67,$BA$25:$BF$25))</f>
        <v>0.5</v>
      </c>
      <c r="AG67" s="61">
        <v>1</v>
      </c>
      <c r="AH67" s="61">
        <v>1</v>
      </c>
      <c r="AI67" s="61">
        <v>1</v>
      </c>
      <c r="AJ67" s="61">
        <v>1</v>
      </c>
      <c r="AK67" s="61">
        <v>1</v>
      </c>
      <c r="AL67" s="61">
        <v>0.8</v>
      </c>
      <c r="AM67" s="68">
        <f t="shared" si="3"/>
        <v>4688</v>
      </c>
      <c r="AN67" s="69">
        <f t="shared" si="4"/>
        <v>1406400000</v>
      </c>
      <c r="AO67" s="69">
        <f t="shared" si="5"/>
        <v>1</v>
      </c>
      <c r="AP67" s="69">
        <f t="shared" si="6"/>
        <v>3</v>
      </c>
      <c r="AQ67" s="85"/>
      <c r="AR67" s="99"/>
      <c r="AS67" s="99"/>
      <c r="AT67" s="99"/>
      <c r="AU67" s="99"/>
    </row>
    <row r="68" spans="1:47">
      <c r="A68" s="78" t="s">
        <v>286</v>
      </c>
      <c r="B68" s="78">
        <v>2524</v>
      </c>
      <c r="C68" s="78"/>
      <c r="D68" s="79" t="s">
        <v>14</v>
      </c>
      <c r="E68" s="80">
        <v>4</v>
      </c>
      <c r="F68" s="80">
        <v>6</v>
      </c>
      <c r="G68" s="80">
        <v>1</v>
      </c>
      <c r="H68" s="80">
        <v>5</v>
      </c>
      <c r="I68" s="80">
        <v>7</v>
      </c>
      <c r="J68" s="80">
        <v>5</v>
      </c>
      <c r="K68" s="80" t="s">
        <v>41</v>
      </c>
      <c r="L68" s="81">
        <v>8</v>
      </c>
      <c r="M68" s="81"/>
      <c r="N68" s="80"/>
      <c r="O68" s="78"/>
      <c r="P68" s="78"/>
      <c r="Q68" s="78"/>
      <c r="R68" s="78"/>
      <c r="S68" s="83"/>
      <c r="T68" s="83"/>
      <c r="U68" s="78"/>
      <c r="V68" s="78"/>
      <c r="W68" s="56">
        <v>3</v>
      </c>
      <c r="X68" s="56">
        <v>0</v>
      </c>
      <c r="Y68" s="56">
        <v>4</v>
      </c>
      <c r="Z68" s="56"/>
      <c r="AA68" s="186" t="s">
        <v>587</v>
      </c>
      <c r="AB68" s="78" t="s">
        <v>347</v>
      </c>
      <c r="AC68" s="60">
        <f t="shared" si="0"/>
        <v>0.5</v>
      </c>
      <c r="AD68" s="60">
        <f t="shared" si="1"/>
        <v>2.5</v>
      </c>
      <c r="AE68" s="61">
        <f t="shared" si="2"/>
        <v>3</v>
      </c>
      <c r="AF68" s="61">
        <f>INDEX($BA$26:BF$44,MATCH(AE68,$AZ$26:$AZ$44,-1),MATCH(D68,$BA$25:$BF$25))</f>
        <v>0</v>
      </c>
      <c r="AG68" s="61">
        <v>1</v>
      </c>
      <c r="AH68" s="61">
        <v>1</v>
      </c>
      <c r="AI68" s="61">
        <v>1</v>
      </c>
      <c r="AJ68" s="61">
        <v>1</v>
      </c>
      <c r="AK68" s="61">
        <v>1</v>
      </c>
      <c r="AL68" s="61">
        <v>0.8</v>
      </c>
      <c r="AM68" s="84">
        <f t="shared" si="3"/>
        <v>1832</v>
      </c>
      <c r="AN68" s="85">
        <f t="shared" si="4"/>
        <v>549600000</v>
      </c>
      <c r="AO68" s="85">
        <f t="shared" si="5"/>
        <v>1</v>
      </c>
      <c r="AP68" s="85">
        <f t="shared" si="6"/>
        <v>3</v>
      </c>
      <c r="AQ68" s="62"/>
      <c r="AR68" s="100"/>
      <c r="AS68" s="100"/>
      <c r="AT68" s="100"/>
      <c r="AU68" s="100"/>
    </row>
    <row r="69" spans="1:47">
      <c r="A69" s="11" t="s">
        <v>198</v>
      </c>
      <c r="B69" s="11">
        <v>611</v>
      </c>
      <c r="D69" s="49" t="s">
        <v>15</v>
      </c>
      <c r="E69" s="47">
        <v>4</v>
      </c>
      <c r="F69" s="47">
        <v>3</v>
      </c>
      <c r="G69" s="47">
        <v>2</v>
      </c>
      <c r="H69" s="47">
        <v>5</v>
      </c>
      <c r="I69" s="47">
        <v>4</v>
      </c>
      <c r="J69" s="47">
        <v>5</v>
      </c>
      <c r="K69" s="47" t="s">
        <v>41</v>
      </c>
      <c r="L69" s="48" t="s">
        <v>14</v>
      </c>
      <c r="M69" s="48"/>
      <c r="N69" s="47"/>
      <c r="O69" s="11" t="s">
        <v>25</v>
      </c>
      <c r="P69" s="11" t="s">
        <v>6</v>
      </c>
      <c r="S69" s="59"/>
      <c r="T69" s="59"/>
      <c r="W69" s="45">
        <v>2</v>
      </c>
      <c r="X69" s="45">
        <v>2</v>
      </c>
      <c r="Y69" s="45">
        <v>3</v>
      </c>
      <c r="Z69" s="45"/>
      <c r="AA69" s="184" t="s">
        <v>1068</v>
      </c>
      <c r="AB69" s="11" t="s">
        <v>340</v>
      </c>
      <c r="AC69" s="60">
        <f t="shared" si="0"/>
        <v>1.5</v>
      </c>
      <c r="AD69" s="60">
        <f t="shared" si="1"/>
        <v>2.5</v>
      </c>
      <c r="AE69" s="61">
        <f t="shared" si="2"/>
        <v>4</v>
      </c>
      <c r="AF69" s="61">
        <f>INDEX($BA$26:BF$44,MATCH(AE69,$AZ$26:$AZ$44,-1),MATCH(D69,$BA$25:$BF$25))</f>
        <v>0.5</v>
      </c>
      <c r="AG69" s="61">
        <v>1</v>
      </c>
      <c r="AH69" s="61">
        <v>1</v>
      </c>
      <c r="AI69" s="61">
        <v>1</v>
      </c>
      <c r="AJ69" s="61">
        <v>1</v>
      </c>
      <c r="AK69" s="61">
        <v>0.8</v>
      </c>
      <c r="AL69" s="61">
        <v>0.8</v>
      </c>
      <c r="AM69" s="61">
        <f t="shared" si="3"/>
        <v>9600</v>
      </c>
      <c r="AN69" s="62">
        <f t="shared" si="4"/>
        <v>1920000000</v>
      </c>
      <c r="AO69" s="62">
        <f t="shared" si="5"/>
        <v>0</v>
      </c>
      <c r="AP69" s="62">
        <f t="shared" si="6"/>
        <v>0</v>
      </c>
      <c r="AQ69" s="85"/>
      <c r="AR69" s="100"/>
      <c r="AS69" s="100"/>
      <c r="AT69" s="100"/>
      <c r="AU69" s="100"/>
    </row>
    <row r="70" spans="1:47">
      <c r="A70" s="11" t="s">
        <v>112</v>
      </c>
      <c r="B70" s="11">
        <v>1704</v>
      </c>
      <c r="D70" s="49" t="s">
        <v>18</v>
      </c>
      <c r="E70" s="47">
        <v>7</v>
      </c>
      <c r="F70" s="47">
        <v>3</v>
      </c>
      <c r="G70" s="47" t="s">
        <v>15</v>
      </c>
      <c r="H70" s="47">
        <v>5</v>
      </c>
      <c r="I70" s="47">
        <v>9</v>
      </c>
      <c r="J70" s="47">
        <v>9</v>
      </c>
      <c r="K70" s="47" t="s">
        <v>41</v>
      </c>
      <c r="L70" s="48" t="s">
        <v>15</v>
      </c>
      <c r="M70" s="48"/>
      <c r="N70" s="47"/>
      <c r="O70" s="11" t="s">
        <v>25</v>
      </c>
      <c r="P70" s="11" t="s">
        <v>30</v>
      </c>
      <c r="S70" s="59"/>
      <c r="T70" s="59"/>
      <c r="W70" s="45">
        <v>2</v>
      </c>
      <c r="X70" s="45">
        <v>0</v>
      </c>
      <c r="Y70" s="45">
        <v>4</v>
      </c>
      <c r="Z70" s="45"/>
      <c r="AA70" s="184" t="s">
        <v>589</v>
      </c>
      <c r="AB70" s="11" t="s">
        <v>334</v>
      </c>
      <c r="AC70" s="60">
        <f t="shared" si="0"/>
        <v>1</v>
      </c>
      <c r="AD70" s="60">
        <f t="shared" si="1"/>
        <v>2.5</v>
      </c>
      <c r="AE70" s="61">
        <f t="shared" si="2"/>
        <v>3.5</v>
      </c>
      <c r="AF70" s="61">
        <f>INDEX($BA$26:BF$44,MATCH(AE70,$AZ$26:$AZ$44,-1),MATCH(D70,$BA$25:$BF$25))</f>
        <v>0.5</v>
      </c>
      <c r="AG70" s="61">
        <v>1</v>
      </c>
      <c r="AH70" s="61">
        <v>1</v>
      </c>
      <c r="AI70" s="61">
        <v>1</v>
      </c>
      <c r="AJ70" s="61">
        <v>1</v>
      </c>
      <c r="AK70" s="61">
        <v>1</v>
      </c>
      <c r="AL70" s="61">
        <v>0.8</v>
      </c>
      <c r="AM70" s="61">
        <f t="shared" si="3"/>
        <v>4688</v>
      </c>
      <c r="AN70" s="62">
        <f t="shared" si="4"/>
        <v>937600000</v>
      </c>
      <c r="AO70" s="62">
        <f t="shared" si="5"/>
        <v>1</v>
      </c>
      <c r="AP70" s="62">
        <f t="shared" si="6"/>
        <v>2</v>
      </c>
      <c r="AQ70" s="69"/>
      <c r="AR70" s="99"/>
      <c r="AS70" s="99"/>
      <c r="AT70" s="99"/>
      <c r="AU70" s="99"/>
    </row>
    <row r="71" spans="1:47">
      <c r="A71" s="11" t="s">
        <v>278</v>
      </c>
      <c r="B71" s="11">
        <v>2234</v>
      </c>
      <c r="D71" s="49" t="s">
        <v>16</v>
      </c>
      <c r="E71" s="47">
        <v>4</v>
      </c>
      <c r="F71" s="47">
        <v>4</v>
      </c>
      <c r="G71" s="47">
        <v>2</v>
      </c>
      <c r="H71" s="47">
        <v>5</v>
      </c>
      <c r="I71" s="47">
        <v>2</v>
      </c>
      <c r="J71" s="47">
        <v>3</v>
      </c>
      <c r="K71" s="47" t="s">
        <v>41</v>
      </c>
      <c r="L71" s="48" t="s">
        <v>15</v>
      </c>
      <c r="M71" s="48"/>
      <c r="N71" s="47"/>
      <c r="S71" s="59"/>
      <c r="T71" s="59"/>
      <c r="W71" s="45">
        <v>2</v>
      </c>
      <c r="X71" s="45">
        <v>0</v>
      </c>
      <c r="Y71" s="45">
        <v>3</v>
      </c>
      <c r="Z71" s="45"/>
      <c r="AA71" s="184" t="s">
        <v>243</v>
      </c>
      <c r="AB71" s="11" t="s">
        <v>350</v>
      </c>
      <c r="AC71" s="60">
        <f t="shared" si="0"/>
        <v>1</v>
      </c>
      <c r="AD71" s="60">
        <f t="shared" si="1"/>
        <v>2.5</v>
      </c>
      <c r="AE71" s="61">
        <f t="shared" si="2"/>
        <v>3.5</v>
      </c>
      <c r="AF71" s="61">
        <f>INDEX($BA$26:BF$44,MATCH(AE71,$AZ$26:$AZ$44,-1),MATCH(D71,$BA$25:$BF$25))</f>
        <v>0</v>
      </c>
      <c r="AG71" s="61">
        <v>1</v>
      </c>
      <c r="AH71" s="61">
        <v>1</v>
      </c>
      <c r="AI71" s="61">
        <v>1</v>
      </c>
      <c r="AJ71" s="61">
        <v>1</v>
      </c>
      <c r="AK71" s="61">
        <v>0.8</v>
      </c>
      <c r="AL71" s="61">
        <v>0.8</v>
      </c>
      <c r="AM71" s="61">
        <f t="shared" si="3"/>
        <v>3750.4</v>
      </c>
      <c r="AN71" s="62">
        <f t="shared" si="4"/>
        <v>750080000</v>
      </c>
      <c r="AO71" s="62">
        <f t="shared" si="5"/>
        <v>1</v>
      </c>
      <c r="AP71" s="62">
        <f t="shared" si="6"/>
        <v>2</v>
      </c>
      <c r="AQ71" s="62"/>
      <c r="AR71" s="100"/>
      <c r="AS71" s="100"/>
      <c r="AT71" s="100"/>
      <c r="AU71" s="100"/>
    </row>
    <row r="72" spans="1:47">
      <c r="A72" s="11" t="s">
        <v>150</v>
      </c>
      <c r="B72" s="11">
        <v>2605</v>
      </c>
      <c r="D72" s="49" t="s">
        <v>18</v>
      </c>
      <c r="E72" s="47">
        <v>7</v>
      </c>
      <c r="F72" s="47">
        <v>7</v>
      </c>
      <c r="G72" s="47">
        <v>7</v>
      </c>
      <c r="H72" s="47">
        <v>5</v>
      </c>
      <c r="I72" s="47">
        <v>6</v>
      </c>
      <c r="J72" s="47">
        <v>5</v>
      </c>
      <c r="K72" s="47" t="s">
        <v>41</v>
      </c>
      <c r="L72" s="48">
        <v>9</v>
      </c>
      <c r="M72" s="48"/>
      <c r="N72" s="47"/>
      <c r="O72" s="11" t="s">
        <v>20</v>
      </c>
      <c r="S72" s="59"/>
      <c r="T72" s="59"/>
      <c r="W72" s="45">
        <v>2</v>
      </c>
      <c r="X72" s="45">
        <v>0</v>
      </c>
      <c r="Y72" s="45">
        <v>4</v>
      </c>
      <c r="Z72" s="45"/>
      <c r="AA72" s="184" t="s">
        <v>592</v>
      </c>
      <c r="AB72" s="11" t="s">
        <v>335</v>
      </c>
      <c r="AC72" s="60">
        <f t="shared" si="0"/>
        <v>1</v>
      </c>
      <c r="AD72" s="60">
        <f t="shared" si="1"/>
        <v>2.5</v>
      </c>
      <c r="AE72" s="61">
        <f t="shared" si="2"/>
        <v>3.5</v>
      </c>
      <c r="AF72" s="61">
        <f>INDEX($BA$26:BF$44,MATCH(AE72,$AZ$26:$AZ$44,-1),MATCH(D72,$BA$25:$BF$25))</f>
        <v>0.5</v>
      </c>
      <c r="AG72" s="61">
        <v>1</v>
      </c>
      <c r="AH72" s="61">
        <v>1</v>
      </c>
      <c r="AI72" s="61">
        <v>1</v>
      </c>
      <c r="AJ72" s="61">
        <v>1</v>
      </c>
      <c r="AK72" s="61">
        <v>1</v>
      </c>
      <c r="AL72" s="61">
        <v>0.8</v>
      </c>
      <c r="AM72" s="61">
        <f t="shared" si="3"/>
        <v>2928</v>
      </c>
      <c r="AN72" s="62">
        <f t="shared" si="4"/>
        <v>585600000</v>
      </c>
      <c r="AO72" s="62">
        <f t="shared" si="5"/>
        <v>1</v>
      </c>
      <c r="AP72" s="62">
        <f t="shared" si="6"/>
        <v>2</v>
      </c>
      <c r="AQ72" s="62"/>
      <c r="AR72" s="99"/>
      <c r="AS72" s="99"/>
      <c r="AT72" s="99"/>
      <c r="AU72" s="99"/>
    </row>
    <row r="73" spans="1:47">
      <c r="A73" s="11" t="s">
        <v>62</v>
      </c>
      <c r="B73" s="11">
        <v>205</v>
      </c>
      <c r="D73" s="49" t="s">
        <v>14</v>
      </c>
      <c r="E73" s="47">
        <v>5</v>
      </c>
      <c r="F73" s="47">
        <v>9</v>
      </c>
      <c r="G73" s="47" t="s">
        <v>15</v>
      </c>
      <c r="H73" s="47">
        <v>5</v>
      </c>
      <c r="I73" s="47">
        <v>4</v>
      </c>
      <c r="J73" s="47">
        <v>9</v>
      </c>
      <c r="K73" s="47" t="s">
        <v>41</v>
      </c>
      <c r="L73" s="48" t="s">
        <v>15</v>
      </c>
      <c r="M73" s="48"/>
      <c r="N73" s="47"/>
      <c r="O73" s="11" t="s">
        <v>20</v>
      </c>
      <c r="P73" s="11" t="s">
        <v>30</v>
      </c>
      <c r="W73" s="45">
        <v>1</v>
      </c>
      <c r="X73" s="45">
        <v>0</v>
      </c>
      <c r="Y73" s="45">
        <v>2</v>
      </c>
      <c r="Z73" s="45"/>
      <c r="AA73" s="184" t="s">
        <v>1067</v>
      </c>
      <c r="AB73" s="11" t="s">
        <v>332</v>
      </c>
      <c r="AC73" s="60">
        <f t="shared" si="0"/>
        <v>1</v>
      </c>
      <c r="AD73" s="60">
        <f t="shared" si="1"/>
        <v>2.5</v>
      </c>
      <c r="AE73" s="61">
        <f t="shared" si="2"/>
        <v>3.5</v>
      </c>
      <c r="AF73" s="61">
        <f>INDEX($BA$26:BF$44,MATCH(AE73,$AZ$26:$AZ$44,-1),MATCH(D73,$BA$25:$BF$25))</f>
        <v>0</v>
      </c>
      <c r="AG73" s="61">
        <v>1</v>
      </c>
      <c r="AH73" s="61">
        <v>1</v>
      </c>
      <c r="AI73" s="61">
        <v>1</v>
      </c>
      <c r="AJ73" s="61">
        <v>1</v>
      </c>
      <c r="AK73" s="61">
        <v>0.8</v>
      </c>
      <c r="AL73" s="61">
        <v>0.8</v>
      </c>
      <c r="AM73" s="61">
        <f t="shared" si="3"/>
        <v>3750.4</v>
      </c>
      <c r="AN73" s="62">
        <f t="shared" si="4"/>
        <v>375040000</v>
      </c>
      <c r="AO73" s="62">
        <f t="shared" si="5"/>
        <v>1</v>
      </c>
      <c r="AP73" s="62">
        <f t="shared" si="6"/>
        <v>1</v>
      </c>
      <c r="AQ73" s="62"/>
      <c r="AR73" s="99"/>
      <c r="AS73" s="99"/>
      <c r="AT73" s="99"/>
      <c r="AU73" s="99"/>
    </row>
    <row r="74" spans="1:47">
      <c r="A74" s="58" t="s">
        <v>67</v>
      </c>
      <c r="B74" s="58">
        <v>306</v>
      </c>
      <c r="C74" s="58"/>
      <c r="D74" s="63" t="s">
        <v>14</v>
      </c>
      <c r="E74" s="64">
        <v>3</v>
      </c>
      <c r="F74" s="64">
        <v>6</v>
      </c>
      <c r="G74" s="64">
        <v>3</v>
      </c>
      <c r="H74" s="64">
        <v>5</v>
      </c>
      <c r="I74" s="64">
        <v>6</v>
      </c>
      <c r="J74" s="64">
        <v>3</v>
      </c>
      <c r="K74" s="64" t="s">
        <v>41</v>
      </c>
      <c r="L74" s="65" t="s">
        <v>15</v>
      </c>
      <c r="M74" s="65"/>
      <c r="N74" s="64"/>
      <c r="O74" s="58"/>
      <c r="P74" s="58"/>
      <c r="Q74" s="58"/>
      <c r="R74" s="58"/>
      <c r="S74" s="58"/>
      <c r="T74" s="58"/>
      <c r="U74" s="58"/>
      <c r="V74" s="58"/>
      <c r="W74" s="67">
        <v>1</v>
      </c>
      <c r="X74" s="67">
        <v>0</v>
      </c>
      <c r="Y74" s="67">
        <v>3</v>
      </c>
      <c r="Z74" s="67"/>
      <c r="AA74" s="185" t="s">
        <v>1067</v>
      </c>
      <c r="AB74" s="58" t="s">
        <v>332</v>
      </c>
      <c r="AC74" s="60">
        <f t="shared" si="0"/>
        <v>1</v>
      </c>
      <c r="AD74" s="60">
        <f t="shared" si="1"/>
        <v>2.5</v>
      </c>
      <c r="AE74" s="61">
        <f t="shared" si="2"/>
        <v>3.5</v>
      </c>
      <c r="AF74" s="61">
        <f>INDEX($BA$26:BF$44,MATCH(AE74,$AZ$26:$AZ$44,-1),MATCH(D74,$BA$25:$BF$25))</f>
        <v>0</v>
      </c>
      <c r="AG74" s="61">
        <v>1</v>
      </c>
      <c r="AH74" s="61">
        <v>1</v>
      </c>
      <c r="AI74" s="61">
        <v>1</v>
      </c>
      <c r="AJ74" s="61">
        <v>1</v>
      </c>
      <c r="AK74" s="61">
        <v>1</v>
      </c>
      <c r="AL74" s="61">
        <v>0.8</v>
      </c>
      <c r="AM74" s="68">
        <f t="shared" si="3"/>
        <v>4688</v>
      </c>
      <c r="AN74" s="69">
        <f t="shared" si="4"/>
        <v>468800000</v>
      </c>
      <c r="AO74" s="69">
        <f t="shared" si="5"/>
        <v>1</v>
      </c>
      <c r="AP74" s="69">
        <f t="shared" si="6"/>
        <v>1</v>
      </c>
      <c r="AQ74" s="62"/>
      <c r="AR74" s="99"/>
      <c r="AS74" s="99"/>
      <c r="AT74" s="99"/>
      <c r="AU74" s="99"/>
    </row>
    <row r="75" spans="1:47">
      <c r="A75" s="11" t="s">
        <v>71</v>
      </c>
      <c r="B75" s="11">
        <v>409</v>
      </c>
      <c r="D75" s="49" t="s">
        <v>15</v>
      </c>
      <c r="E75" s="47">
        <v>7</v>
      </c>
      <c r="F75" s="47">
        <v>7</v>
      </c>
      <c r="G75" s="47">
        <v>8</v>
      </c>
      <c r="H75" s="47">
        <v>5</v>
      </c>
      <c r="I75" s="47" t="s">
        <v>14</v>
      </c>
      <c r="J75" s="47" t="s">
        <v>16</v>
      </c>
      <c r="K75" s="47" t="s">
        <v>41</v>
      </c>
      <c r="L75" s="48" t="s">
        <v>15</v>
      </c>
      <c r="M75" s="48"/>
      <c r="N75" s="47"/>
      <c r="O75" s="11" t="s">
        <v>20</v>
      </c>
      <c r="S75" s="59"/>
      <c r="T75" s="59"/>
      <c r="W75" s="45">
        <v>1</v>
      </c>
      <c r="X75" s="45">
        <v>2</v>
      </c>
      <c r="Y75" s="45">
        <v>2</v>
      </c>
      <c r="Z75" s="45"/>
      <c r="AA75" s="184" t="s">
        <v>1067</v>
      </c>
      <c r="AB75" s="11" t="s">
        <v>332</v>
      </c>
      <c r="AC75" s="60">
        <f t="shared" si="0"/>
        <v>1</v>
      </c>
      <c r="AD75" s="60">
        <f t="shared" si="1"/>
        <v>2.5</v>
      </c>
      <c r="AE75" s="61">
        <f t="shared" si="2"/>
        <v>3.5</v>
      </c>
      <c r="AF75" s="61">
        <f>INDEX($BA$26:BF$44,MATCH(AE75,$AZ$26:$AZ$44,-1),MATCH(D75,$BA$25:$BF$25))</f>
        <v>0.5</v>
      </c>
      <c r="AG75" s="61">
        <v>1.6</v>
      </c>
      <c r="AH75" s="61">
        <v>1</v>
      </c>
      <c r="AI75" s="61">
        <v>1.2</v>
      </c>
      <c r="AJ75" s="61">
        <v>1</v>
      </c>
      <c r="AK75" s="61">
        <v>1</v>
      </c>
      <c r="AL75" s="61">
        <v>0.8</v>
      </c>
      <c r="AM75" s="61">
        <f t="shared" si="3"/>
        <v>9000.9599999999991</v>
      </c>
      <c r="AN75" s="62">
        <f t="shared" si="4"/>
        <v>900095999.99999988</v>
      </c>
      <c r="AO75" s="62">
        <f t="shared" si="5"/>
        <v>1</v>
      </c>
      <c r="AP75" s="62">
        <f t="shared" si="6"/>
        <v>1</v>
      </c>
      <c r="AQ75" s="85"/>
      <c r="AR75" s="99"/>
      <c r="AS75" s="99"/>
      <c r="AT75" s="99"/>
      <c r="AU75" s="99"/>
    </row>
    <row r="76" spans="1:47">
      <c r="A76" s="78" t="s">
        <v>72</v>
      </c>
      <c r="B76" s="78">
        <v>505</v>
      </c>
      <c r="C76" s="78"/>
      <c r="D76" s="79" t="s">
        <v>18</v>
      </c>
      <c r="E76" s="80">
        <v>1</v>
      </c>
      <c r="F76" s="80">
        <v>5</v>
      </c>
      <c r="G76" s="80">
        <v>0</v>
      </c>
      <c r="H76" s="80">
        <v>5</v>
      </c>
      <c r="I76" s="80">
        <v>3</v>
      </c>
      <c r="J76" s="80">
        <v>4</v>
      </c>
      <c r="K76" s="80" t="s">
        <v>41</v>
      </c>
      <c r="L76" s="81" t="s">
        <v>15</v>
      </c>
      <c r="M76" s="81"/>
      <c r="N76" s="80" t="s">
        <v>19</v>
      </c>
      <c r="O76" s="78" t="s">
        <v>35</v>
      </c>
      <c r="P76" s="78"/>
      <c r="Q76" s="78"/>
      <c r="R76" s="78"/>
      <c r="S76" s="83"/>
      <c r="T76" s="83"/>
      <c r="U76" s="78"/>
      <c r="V76" s="78"/>
      <c r="W76" s="56">
        <v>1</v>
      </c>
      <c r="X76" s="56">
        <v>0</v>
      </c>
      <c r="Y76" s="56">
        <v>5</v>
      </c>
      <c r="Z76" s="56"/>
      <c r="AA76" s="186" t="s">
        <v>52</v>
      </c>
      <c r="AB76" s="78" t="s">
        <v>332</v>
      </c>
      <c r="AC76" s="60">
        <f t="shared" si="0"/>
        <v>1</v>
      </c>
      <c r="AD76" s="60">
        <f t="shared" si="1"/>
        <v>2.5</v>
      </c>
      <c r="AE76" s="61">
        <f t="shared" si="2"/>
        <v>3.5</v>
      </c>
      <c r="AF76" s="61">
        <f>INDEX($BA$26:BF$44,MATCH(AE76,$AZ$26:$AZ$44,-1),MATCH(D76,$BA$25:$BF$25))</f>
        <v>0.5</v>
      </c>
      <c r="AG76" s="61">
        <v>1</v>
      </c>
      <c r="AH76" s="61">
        <v>1</v>
      </c>
      <c r="AI76" s="61">
        <v>1</v>
      </c>
      <c r="AJ76" s="61">
        <v>1</v>
      </c>
      <c r="AK76" s="61">
        <v>1</v>
      </c>
      <c r="AL76" s="61">
        <v>0.8</v>
      </c>
      <c r="AM76" s="84">
        <f t="shared" si="3"/>
        <v>4688</v>
      </c>
      <c r="AN76" s="85">
        <f t="shared" si="4"/>
        <v>468800000</v>
      </c>
      <c r="AO76" s="85">
        <f t="shared" si="5"/>
        <v>1</v>
      </c>
      <c r="AP76" s="85">
        <f t="shared" si="6"/>
        <v>1</v>
      </c>
      <c r="AQ76" s="69"/>
      <c r="AR76" s="99"/>
      <c r="AS76" s="99"/>
      <c r="AT76" s="99"/>
      <c r="AU76" s="99"/>
    </row>
    <row r="77" spans="1:47">
      <c r="A77" s="58" t="s">
        <v>82</v>
      </c>
      <c r="B77" s="58">
        <v>705</v>
      </c>
      <c r="C77" s="58"/>
      <c r="D77" s="63" t="s">
        <v>15</v>
      </c>
      <c r="E77" s="64">
        <v>6</v>
      </c>
      <c r="F77" s="64">
        <v>5</v>
      </c>
      <c r="G77" s="64">
        <v>6</v>
      </c>
      <c r="H77" s="64">
        <v>5</v>
      </c>
      <c r="I77" s="64" t="s">
        <v>18</v>
      </c>
      <c r="J77" s="64" t="s">
        <v>14</v>
      </c>
      <c r="K77" s="64" t="s">
        <v>41</v>
      </c>
      <c r="L77" s="65" t="s">
        <v>15</v>
      </c>
      <c r="M77" s="65"/>
      <c r="N77" s="64"/>
      <c r="O77" s="58" t="s">
        <v>20</v>
      </c>
      <c r="P77" s="58"/>
      <c r="Q77" s="58"/>
      <c r="R77" s="58"/>
      <c r="S77" s="70"/>
      <c r="T77" s="70"/>
      <c r="U77" s="58"/>
      <c r="V77" s="58"/>
      <c r="W77" s="67">
        <v>1</v>
      </c>
      <c r="X77" s="67">
        <v>2</v>
      </c>
      <c r="Y77" s="67">
        <v>3</v>
      </c>
      <c r="Z77" s="67"/>
      <c r="AA77" s="185" t="s">
        <v>52</v>
      </c>
      <c r="AB77" s="58" t="s">
        <v>332</v>
      </c>
      <c r="AC77" s="60">
        <f t="shared" si="0"/>
        <v>1</v>
      </c>
      <c r="AD77" s="60">
        <f t="shared" si="1"/>
        <v>2.5</v>
      </c>
      <c r="AE77" s="61">
        <f t="shared" si="2"/>
        <v>3.5</v>
      </c>
      <c r="AF77" s="61">
        <f>INDEX($BA$26:BF$44,MATCH(AE77,$AZ$26:$AZ$44,-1),MATCH(D77,$BA$25:$BF$25))</f>
        <v>0.5</v>
      </c>
      <c r="AG77" s="61">
        <v>1</v>
      </c>
      <c r="AH77" s="61">
        <v>1</v>
      </c>
      <c r="AI77" s="61">
        <v>1</v>
      </c>
      <c r="AJ77" s="61">
        <v>1</v>
      </c>
      <c r="AK77" s="61">
        <v>1</v>
      </c>
      <c r="AL77" s="61">
        <v>0.8</v>
      </c>
      <c r="AM77" s="68">
        <f t="shared" si="3"/>
        <v>4688</v>
      </c>
      <c r="AN77" s="69">
        <f t="shared" si="4"/>
        <v>468800000</v>
      </c>
      <c r="AO77" s="69">
        <f t="shared" si="5"/>
        <v>1</v>
      </c>
      <c r="AP77" s="69">
        <f t="shared" si="6"/>
        <v>1</v>
      </c>
      <c r="AQ77" s="62"/>
    </row>
    <row r="78" spans="1:47">
      <c r="A78" s="11" t="s">
        <v>217</v>
      </c>
      <c r="B78" s="11">
        <v>1018</v>
      </c>
      <c r="D78" s="49" t="s">
        <v>14</v>
      </c>
      <c r="E78" s="47">
        <v>4</v>
      </c>
      <c r="F78" s="47">
        <v>3</v>
      </c>
      <c r="G78" s="47">
        <v>3</v>
      </c>
      <c r="H78" s="47">
        <v>5</v>
      </c>
      <c r="I78" s="47">
        <v>3</v>
      </c>
      <c r="J78" s="47">
        <v>6</v>
      </c>
      <c r="K78" s="47" t="s">
        <v>41</v>
      </c>
      <c r="L78" s="48">
        <v>9</v>
      </c>
      <c r="M78" s="48"/>
      <c r="N78" s="47"/>
      <c r="W78" s="45">
        <v>1</v>
      </c>
      <c r="X78" s="45">
        <v>1</v>
      </c>
      <c r="Y78" s="45">
        <v>3</v>
      </c>
      <c r="Z78" s="45"/>
      <c r="AA78" s="184" t="s">
        <v>54</v>
      </c>
      <c r="AB78" s="11" t="s">
        <v>341</v>
      </c>
      <c r="AC78" s="60">
        <f t="shared" si="0"/>
        <v>1</v>
      </c>
      <c r="AD78" s="60">
        <f t="shared" si="1"/>
        <v>2.5</v>
      </c>
      <c r="AE78" s="61">
        <f t="shared" si="2"/>
        <v>3.5</v>
      </c>
      <c r="AF78" s="61">
        <f>INDEX($BA$26:BF$44,MATCH(AE78,$AZ$26:$AZ$44,-1),MATCH(D78,$BA$25:$BF$25))</f>
        <v>0</v>
      </c>
      <c r="AG78" s="61">
        <v>1</v>
      </c>
      <c r="AH78" s="61">
        <v>1</v>
      </c>
      <c r="AI78" s="61">
        <v>1</v>
      </c>
      <c r="AJ78" s="61">
        <v>1</v>
      </c>
      <c r="AK78" s="61">
        <v>1</v>
      </c>
      <c r="AL78" s="61">
        <v>0.8</v>
      </c>
      <c r="AM78" s="61">
        <f t="shared" si="3"/>
        <v>2928</v>
      </c>
      <c r="AN78" s="62">
        <f t="shared" si="4"/>
        <v>292800000</v>
      </c>
      <c r="AO78" s="62">
        <f t="shared" si="5"/>
        <v>1</v>
      </c>
      <c r="AP78" s="62">
        <f t="shared" si="6"/>
        <v>1</v>
      </c>
      <c r="AQ78" s="69"/>
      <c r="AR78" s="100"/>
      <c r="AS78" s="100"/>
      <c r="AT78" s="100"/>
      <c r="AU78" s="100"/>
    </row>
    <row r="79" spans="1:47">
      <c r="A79" s="78" t="s">
        <v>227</v>
      </c>
      <c r="B79" s="78">
        <v>1231</v>
      </c>
      <c r="C79" s="78"/>
      <c r="D79" s="79" t="s">
        <v>14</v>
      </c>
      <c r="E79" s="80">
        <v>3</v>
      </c>
      <c r="F79" s="80">
        <v>5</v>
      </c>
      <c r="G79" s="80">
        <v>0</v>
      </c>
      <c r="H79" s="80">
        <v>5</v>
      </c>
      <c r="I79" s="80" t="s">
        <v>17</v>
      </c>
      <c r="J79" s="80">
        <v>2</v>
      </c>
      <c r="K79" s="80" t="s">
        <v>41</v>
      </c>
      <c r="L79" s="81" t="s">
        <v>15</v>
      </c>
      <c r="M79" s="81"/>
      <c r="N79" s="80"/>
      <c r="O79" s="78" t="s">
        <v>35</v>
      </c>
      <c r="P79" s="78"/>
      <c r="Q79" s="78"/>
      <c r="R79" s="78"/>
      <c r="S79" s="83"/>
      <c r="T79" s="83"/>
      <c r="U79" s="78"/>
      <c r="V79" s="78"/>
      <c r="W79" s="56">
        <v>1</v>
      </c>
      <c r="X79" s="56">
        <v>1</v>
      </c>
      <c r="Y79" s="56">
        <v>4</v>
      </c>
      <c r="Z79" s="56"/>
      <c r="AA79" s="186" t="s">
        <v>207</v>
      </c>
      <c r="AB79" s="78" t="s">
        <v>349</v>
      </c>
      <c r="AC79" s="60">
        <f t="shared" si="0"/>
        <v>1</v>
      </c>
      <c r="AD79" s="60">
        <f t="shared" si="1"/>
        <v>2.5</v>
      </c>
      <c r="AE79" s="61">
        <f t="shared" si="2"/>
        <v>3.5</v>
      </c>
      <c r="AF79" s="61">
        <f>INDEX($BA$26:BF$44,MATCH(AE79,$AZ$26:$AZ$44,-1),MATCH(D79,$BA$25:$BF$25))</f>
        <v>0</v>
      </c>
      <c r="AG79" s="61">
        <v>1</v>
      </c>
      <c r="AH79" s="61">
        <v>1</v>
      </c>
      <c r="AI79" s="61">
        <v>1</v>
      </c>
      <c r="AJ79" s="61">
        <v>1</v>
      </c>
      <c r="AK79" s="61">
        <v>0.8</v>
      </c>
      <c r="AL79" s="61">
        <v>0.8</v>
      </c>
      <c r="AM79" s="84">
        <f t="shared" si="3"/>
        <v>3750.4</v>
      </c>
      <c r="AN79" s="85">
        <f t="shared" si="4"/>
        <v>375040000</v>
      </c>
      <c r="AO79" s="85">
        <f t="shared" si="5"/>
        <v>1</v>
      </c>
      <c r="AP79" s="85">
        <f t="shared" si="6"/>
        <v>1</v>
      </c>
      <c r="AQ79" s="62"/>
      <c r="AR79" s="99"/>
      <c r="AS79" s="99"/>
      <c r="AT79" s="99"/>
      <c r="AU79" s="99"/>
    </row>
    <row r="80" spans="1:47">
      <c r="A80" s="11" t="s">
        <v>237</v>
      </c>
      <c r="B80" s="11">
        <v>1425</v>
      </c>
      <c r="D80" s="49" t="s">
        <v>16</v>
      </c>
      <c r="E80" s="47" t="s">
        <v>24</v>
      </c>
      <c r="F80" s="47">
        <v>0</v>
      </c>
      <c r="G80" s="47">
        <v>4</v>
      </c>
      <c r="H80" s="47">
        <v>5</v>
      </c>
      <c r="I80" s="47">
        <v>1</v>
      </c>
      <c r="J80" s="47">
        <v>1</v>
      </c>
      <c r="K80" s="47" t="s">
        <v>41</v>
      </c>
      <c r="L80" s="48">
        <v>9</v>
      </c>
      <c r="M80" s="48"/>
      <c r="N80" s="47"/>
      <c r="O80" s="11" t="s">
        <v>32</v>
      </c>
      <c r="P80" s="11" t="s">
        <v>34</v>
      </c>
      <c r="S80" s="59"/>
      <c r="T80" s="59"/>
      <c r="W80" s="45">
        <v>1</v>
      </c>
      <c r="X80" s="45">
        <v>1</v>
      </c>
      <c r="Y80" s="45">
        <v>3</v>
      </c>
      <c r="Z80" s="45"/>
      <c r="AA80" s="184" t="s">
        <v>587</v>
      </c>
      <c r="AB80" s="11" t="s">
        <v>345</v>
      </c>
      <c r="AC80" s="60">
        <f t="shared" si="0"/>
        <v>1</v>
      </c>
      <c r="AD80" s="60">
        <f t="shared" si="1"/>
        <v>2.5</v>
      </c>
      <c r="AE80" s="61">
        <f t="shared" si="2"/>
        <v>3.5</v>
      </c>
      <c r="AF80" s="61">
        <f>INDEX($BA$26:BF$44,MATCH(AE80,$AZ$26:$AZ$44,-1),MATCH(D80,$BA$25:$BF$25))</f>
        <v>0</v>
      </c>
      <c r="AG80" s="61">
        <v>1</v>
      </c>
      <c r="AH80" s="61">
        <v>1</v>
      </c>
      <c r="AI80" s="61">
        <v>1</v>
      </c>
      <c r="AJ80" s="61">
        <v>1</v>
      </c>
      <c r="AK80" s="61">
        <v>0.8</v>
      </c>
      <c r="AL80" s="61">
        <v>0.8</v>
      </c>
      <c r="AM80" s="61">
        <f t="shared" si="3"/>
        <v>2342.4</v>
      </c>
      <c r="AN80" s="62">
        <f t="shared" si="4"/>
        <v>234240000</v>
      </c>
      <c r="AO80" s="62">
        <f t="shared" si="5"/>
        <v>1</v>
      </c>
      <c r="AP80" s="62">
        <f t="shared" si="6"/>
        <v>1</v>
      </c>
      <c r="AR80" s="99"/>
      <c r="AS80" s="99"/>
      <c r="AT80" s="99"/>
      <c r="AU80" s="99"/>
    </row>
    <row r="81" spans="1:47">
      <c r="A81" s="11" t="s">
        <v>254</v>
      </c>
      <c r="B81" s="11">
        <v>1738</v>
      </c>
      <c r="D81" s="49" t="s">
        <v>14</v>
      </c>
      <c r="E81" s="47">
        <v>4</v>
      </c>
      <c r="F81" s="47">
        <v>3</v>
      </c>
      <c r="G81" s="47">
        <v>7</v>
      </c>
      <c r="H81" s="47">
        <v>5</v>
      </c>
      <c r="I81" s="47">
        <v>7</v>
      </c>
      <c r="J81" s="47">
        <v>5</v>
      </c>
      <c r="K81" s="47" t="s">
        <v>41</v>
      </c>
      <c r="L81" s="48">
        <v>9</v>
      </c>
      <c r="M81" s="48"/>
      <c r="N81" s="47"/>
      <c r="S81" s="59"/>
      <c r="T81" s="59"/>
      <c r="W81" s="45">
        <v>1</v>
      </c>
      <c r="X81" s="45">
        <v>0</v>
      </c>
      <c r="Y81" s="45">
        <v>0</v>
      </c>
      <c r="Z81" s="45"/>
      <c r="AA81" s="184" t="s">
        <v>243</v>
      </c>
      <c r="AB81" s="11" t="s">
        <v>350</v>
      </c>
      <c r="AC81" s="60">
        <f t="shared" si="0"/>
        <v>1</v>
      </c>
      <c r="AD81" s="60">
        <f t="shared" si="1"/>
        <v>2.5</v>
      </c>
      <c r="AE81" s="61">
        <f t="shared" si="2"/>
        <v>3.5</v>
      </c>
      <c r="AF81" s="61">
        <f>INDEX($BA$26:BF$44,MATCH(AE81,$AZ$26:$AZ$44,-1),MATCH(D81,$BA$25:$BF$25))</f>
        <v>0</v>
      </c>
      <c r="AG81" s="61">
        <v>1</v>
      </c>
      <c r="AH81" s="61">
        <v>1</v>
      </c>
      <c r="AI81" s="61">
        <v>1</v>
      </c>
      <c r="AJ81" s="61">
        <v>1</v>
      </c>
      <c r="AK81" s="61">
        <v>0.8</v>
      </c>
      <c r="AL81" s="61">
        <v>0.8</v>
      </c>
      <c r="AM81" s="61">
        <f t="shared" si="3"/>
        <v>2342.4</v>
      </c>
      <c r="AN81" s="62">
        <f t="shared" si="4"/>
        <v>234240000</v>
      </c>
      <c r="AO81" s="62">
        <f t="shared" si="5"/>
        <v>1</v>
      </c>
      <c r="AP81" s="62">
        <f t="shared" si="6"/>
        <v>1</v>
      </c>
      <c r="AQ81" s="69"/>
      <c r="AR81" s="99"/>
      <c r="AS81" s="99"/>
      <c r="AT81" s="99"/>
      <c r="AU81" s="99"/>
    </row>
    <row r="82" spans="1:47">
      <c r="A82" s="78" t="s">
        <v>128</v>
      </c>
      <c r="B82" s="78">
        <v>2010</v>
      </c>
      <c r="C82" s="78"/>
      <c r="D82" s="79" t="s">
        <v>18</v>
      </c>
      <c r="E82" s="80">
        <v>5</v>
      </c>
      <c r="F82" s="80">
        <v>5</v>
      </c>
      <c r="G82" s="80">
        <v>4</v>
      </c>
      <c r="H82" s="80">
        <v>5</v>
      </c>
      <c r="I82" s="80">
        <v>4</v>
      </c>
      <c r="J82" s="80">
        <v>4</v>
      </c>
      <c r="K82" s="80" t="s">
        <v>41</v>
      </c>
      <c r="L82" s="81">
        <v>9</v>
      </c>
      <c r="M82" s="81"/>
      <c r="N82" s="80"/>
      <c r="O82" s="78" t="s">
        <v>20</v>
      </c>
      <c r="P82" s="78"/>
      <c r="Q82" s="78"/>
      <c r="R82" s="78"/>
      <c r="S82" s="83"/>
      <c r="T82" s="83"/>
      <c r="U82" s="78"/>
      <c r="V82" s="78"/>
      <c r="W82" s="56">
        <v>1</v>
      </c>
      <c r="X82" s="56">
        <v>0</v>
      </c>
      <c r="Y82" s="56">
        <v>2</v>
      </c>
      <c r="Z82" s="56"/>
      <c r="AA82" s="186" t="s">
        <v>588</v>
      </c>
      <c r="AB82" s="78" t="s">
        <v>334</v>
      </c>
      <c r="AC82" s="60">
        <f t="shared" si="0"/>
        <v>1</v>
      </c>
      <c r="AD82" s="60">
        <f t="shared" si="1"/>
        <v>2.5</v>
      </c>
      <c r="AE82" s="61">
        <f t="shared" si="2"/>
        <v>3.5</v>
      </c>
      <c r="AF82" s="61">
        <f>INDEX($BA$26:BF$44,MATCH(AE82,$AZ$26:$AZ$44,-1),MATCH(D82,$BA$25:$BF$25))</f>
        <v>0.5</v>
      </c>
      <c r="AG82" s="61">
        <v>1</v>
      </c>
      <c r="AH82" s="61">
        <v>1</v>
      </c>
      <c r="AI82" s="61">
        <v>1</v>
      </c>
      <c r="AJ82" s="61">
        <v>1</v>
      </c>
      <c r="AK82" s="61">
        <v>1</v>
      </c>
      <c r="AL82" s="61">
        <v>0.8</v>
      </c>
      <c r="AM82" s="84">
        <f t="shared" si="3"/>
        <v>2928</v>
      </c>
      <c r="AN82" s="85">
        <f t="shared" si="4"/>
        <v>292800000</v>
      </c>
      <c r="AO82" s="85">
        <f t="shared" si="5"/>
        <v>1</v>
      </c>
      <c r="AP82" s="85">
        <f t="shared" si="6"/>
        <v>1</v>
      </c>
      <c r="AQ82" s="62"/>
      <c r="AR82" s="99"/>
      <c r="AS82" s="99"/>
      <c r="AT82" s="99"/>
      <c r="AU82" s="99"/>
    </row>
    <row r="83" spans="1:47">
      <c r="A83" s="58" t="s">
        <v>129</v>
      </c>
      <c r="B83" s="58">
        <v>2105</v>
      </c>
      <c r="C83" s="58"/>
      <c r="D83" s="63" t="s">
        <v>14</v>
      </c>
      <c r="E83" s="64">
        <v>6</v>
      </c>
      <c r="F83" s="64">
        <v>6</v>
      </c>
      <c r="G83" s="64">
        <v>5</v>
      </c>
      <c r="H83" s="64">
        <v>5</v>
      </c>
      <c r="I83" s="64">
        <v>5</v>
      </c>
      <c r="J83" s="64">
        <v>3</v>
      </c>
      <c r="K83" s="64" t="s">
        <v>41</v>
      </c>
      <c r="L83" s="65">
        <v>6</v>
      </c>
      <c r="M83" s="65"/>
      <c r="N83" s="64"/>
      <c r="O83" s="58" t="s">
        <v>20</v>
      </c>
      <c r="P83" s="58"/>
      <c r="Q83" s="58"/>
      <c r="R83" s="58"/>
      <c r="S83" s="58"/>
      <c r="T83" s="58"/>
      <c r="U83" s="58"/>
      <c r="V83" s="58"/>
      <c r="W83" s="67">
        <v>1</v>
      </c>
      <c r="X83" s="67">
        <v>1</v>
      </c>
      <c r="Y83" s="67">
        <v>0</v>
      </c>
      <c r="Z83" s="67"/>
      <c r="AA83" s="185" t="s">
        <v>589</v>
      </c>
      <c r="AB83" s="58" t="s">
        <v>334</v>
      </c>
      <c r="AC83" s="60">
        <f t="shared" si="0"/>
        <v>0.5</v>
      </c>
      <c r="AD83" s="60">
        <f t="shared" si="1"/>
        <v>2.5</v>
      </c>
      <c r="AE83" s="61">
        <f t="shared" si="2"/>
        <v>3</v>
      </c>
      <c r="AF83" s="61">
        <f>INDEX($BA$26:BF$44,MATCH(AE83,$AZ$26:$AZ$44,-1),MATCH(D83,$BA$25:$BF$25))</f>
        <v>0</v>
      </c>
      <c r="AG83" s="61">
        <v>1</v>
      </c>
      <c r="AH83" s="61">
        <v>1</v>
      </c>
      <c r="AI83" s="61">
        <v>1</v>
      </c>
      <c r="AJ83" s="61">
        <v>1</v>
      </c>
      <c r="AK83" s="61">
        <v>1</v>
      </c>
      <c r="AL83" s="61">
        <v>0.8</v>
      </c>
      <c r="AM83" s="68">
        <f t="shared" si="3"/>
        <v>716</v>
      </c>
      <c r="AN83" s="69">
        <f t="shared" si="4"/>
        <v>71600000</v>
      </c>
      <c r="AO83" s="69">
        <f t="shared" si="5"/>
        <v>3</v>
      </c>
      <c r="AP83" s="69">
        <f t="shared" si="6"/>
        <v>3</v>
      </c>
      <c r="AQ83" s="85"/>
      <c r="AR83" s="99"/>
      <c r="AS83" s="99"/>
      <c r="AT83" s="99"/>
      <c r="AU83" s="99"/>
    </row>
    <row r="84" spans="1:47">
      <c r="A84" s="58" t="s">
        <v>339</v>
      </c>
      <c r="B84" s="58">
        <v>2325</v>
      </c>
      <c r="C84" s="58"/>
      <c r="D84" s="63" t="s">
        <v>14</v>
      </c>
      <c r="E84" s="64">
        <v>8</v>
      </c>
      <c r="F84" s="64">
        <v>8</v>
      </c>
      <c r="G84" s="64">
        <v>8</v>
      </c>
      <c r="H84" s="64">
        <v>5</v>
      </c>
      <c r="I84" s="64">
        <v>5</v>
      </c>
      <c r="J84" s="64">
        <v>2</v>
      </c>
      <c r="K84" s="64" t="s">
        <v>41</v>
      </c>
      <c r="L84" s="65">
        <v>7</v>
      </c>
      <c r="M84" s="65"/>
      <c r="N84" s="64"/>
      <c r="O84" s="58" t="s">
        <v>20</v>
      </c>
      <c r="P84" s="58"/>
      <c r="Q84" s="58"/>
      <c r="R84" s="58"/>
      <c r="S84" s="70"/>
      <c r="T84" s="70"/>
      <c r="U84" s="58"/>
      <c r="V84" s="58"/>
      <c r="W84" s="67">
        <v>1</v>
      </c>
      <c r="X84" s="67">
        <v>0</v>
      </c>
      <c r="Y84" s="67">
        <v>2</v>
      </c>
      <c r="Z84" s="67"/>
      <c r="AA84" s="185" t="s">
        <v>587</v>
      </c>
      <c r="AB84" s="58" t="s">
        <v>346</v>
      </c>
      <c r="AC84" s="60">
        <f t="shared" ref="AC84:AC147" si="7">VLOOKUP(L84,$AS$23:$AU$40,3)</f>
        <v>0.5</v>
      </c>
      <c r="AD84" s="60">
        <f t="shared" ref="AD84:AD147" si="8">VLOOKUP(H84,$AW$23:$AX$36,2)</f>
        <v>2.5</v>
      </c>
      <c r="AE84" s="61">
        <f t="shared" ref="AE84:AE147" si="9">AC84+AD84</f>
        <v>3</v>
      </c>
      <c r="AF84" s="61">
        <f>INDEX($BA$26:BF$44,MATCH(AE84,$AZ$26:$AZ$44,-1),MATCH(D84,$BA$25:$BF$25))</f>
        <v>0</v>
      </c>
      <c r="AG84" s="61">
        <v>1</v>
      </c>
      <c r="AH84" s="61">
        <v>1</v>
      </c>
      <c r="AI84" s="61">
        <v>1</v>
      </c>
      <c r="AJ84" s="61">
        <v>1</v>
      </c>
      <c r="AK84" s="61">
        <v>1</v>
      </c>
      <c r="AL84" s="61">
        <v>0.8</v>
      </c>
      <c r="AM84" s="68">
        <f t="shared" ref="AM84:AM147" si="10">(VLOOKUP(L84,$AS$23:$AV$40,4))*AG84*AH84*AI84*AJ84*AK84*AL84</f>
        <v>1144</v>
      </c>
      <c r="AN84" s="69">
        <f t="shared" ref="AN84:AN147" si="11">AM84*((10^H84)*W84)</f>
        <v>114400000</v>
      </c>
      <c r="AO84" s="69">
        <f t="shared" ref="AO84:AO147" si="12">INDEX($BK$23:$BU$36,MATCH(L84,$BJ$23:$BJ$36),MATCH(H84,$BK$22:$BU$22))</f>
        <v>2</v>
      </c>
      <c r="AP84" s="69">
        <f t="shared" ref="AP84:AP147" si="13">AO84*W84</f>
        <v>2</v>
      </c>
      <c r="AQ84" s="62"/>
    </row>
    <row r="85" spans="1:47">
      <c r="A85" s="78" t="s">
        <v>144</v>
      </c>
      <c r="B85" s="78">
        <v>2507</v>
      </c>
      <c r="C85" s="78"/>
      <c r="D85" s="79" t="s">
        <v>14</v>
      </c>
      <c r="E85" s="80">
        <v>2</v>
      </c>
      <c r="F85" s="80">
        <v>5</v>
      </c>
      <c r="G85" s="80">
        <v>4</v>
      </c>
      <c r="H85" s="80">
        <v>5</v>
      </c>
      <c r="I85" s="80">
        <v>8</v>
      </c>
      <c r="J85" s="80">
        <v>7</v>
      </c>
      <c r="K85" s="80" t="s">
        <v>41</v>
      </c>
      <c r="L85" s="81">
        <v>9</v>
      </c>
      <c r="M85" s="81"/>
      <c r="N85" s="80"/>
      <c r="O85" s="78" t="s">
        <v>20</v>
      </c>
      <c r="P85" s="78"/>
      <c r="Q85" s="78"/>
      <c r="R85" s="78"/>
      <c r="S85" s="83"/>
      <c r="T85" s="83"/>
      <c r="U85" s="78"/>
      <c r="V85" s="78"/>
      <c r="W85" s="56">
        <v>1</v>
      </c>
      <c r="X85" s="56">
        <v>2</v>
      </c>
      <c r="Y85" s="56">
        <v>0</v>
      </c>
      <c r="Z85" s="56"/>
      <c r="AA85" s="186" t="s">
        <v>592</v>
      </c>
      <c r="AB85" s="78" t="s">
        <v>335</v>
      </c>
      <c r="AC85" s="60">
        <f t="shared" si="7"/>
        <v>1</v>
      </c>
      <c r="AD85" s="60">
        <f t="shared" si="8"/>
        <v>2.5</v>
      </c>
      <c r="AE85" s="61">
        <f t="shared" si="9"/>
        <v>3.5</v>
      </c>
      <c r="AF85" s="61">
        <f>INDEX($BA$26:BF$44,MATCH(AE85,$AZ$26:$AZ$44,-1),MATCH(D85,$BA$25:$BF$25))</f>
        <v>0</v>
      </c>
      <c r="AG85" s="61">
        <v>1</v>
      </c>
      <c r="AH85" s="61">
        <v>1</v>
      </c>
      <c r="AI85" s="61">
        <v>1</v>
      </c>
      <c r="AJ85" s="61">
        <v>1</v>
      </c>
      <c r="AK85" s="61">
        <v>1</v>
      </c>
      <c r="AL85" s="61">
        <v>0.8</v>
      </c>
      <c r="AM85" s="84">
        <f t="shared" si="10"/>
        <v>2928</v>
      </c>
      <c r="AN85" s="85">
        <f t="shared" si="11"/>
        <v>292800000</v>
      </c>
      <c r="AO85" s="85">
        <f t="shared" si="12"/>
        <v>1</v>
      </c>
      <c r="AP85" s="85">
        <f t="shared" si="13"/>
        <v>1</v>
      </c>
      <c r="AQ85" s="62"/>
      <c r="AR85" s="99"/>
      <c r="AS85" s="99"/>
      <c r="AT85" s="99"/>
      <c r="AU85" s="99"/>
    </row>
    <row r="86" spans="1:47">
      <c r="A86" s="78" t="s">
        <v>361</v>
      </c>
      <c r="B86" s="78">
        <v>1705</v>
      </c>
      <c r="C86" s="78"/>
      <c r="D86" s="79" t="s">
        <v>16</v>
      </c>
      <c r="E86" s="80">
        <v>3</v>
      </c>
      <c r="F86" s="80">
        <v>6</v>
      </c>
      <c r="G86" s="80">
        <v>1</v>
      </c>
      <c r="H86" s="80">
        <v>4</v>
      </c>
      <c r="I86" s="80">
        <v>6</v>
      </c>
      <c r="J86" s="80">
        <v>5</v>
      </c>
      <c r="K86" s="80" t="s">
        <v>41</v>
      </c>
      <c r="L86" s="81">
        <v>9</v>
      </c>
      <c r="M86" s="81"/>
      <c r="N86" s="80"/>
      <c r="O86" s="78"/>
      <c r="P86" s="78"/>
      <c r="Q86" s="78"/>
      <c r="R86" s="78"/>
      <c r="S86" s="78"/>
      <c r="T86" s="78"/>
      <c r="U86" s="78"/>
      <c r="V86" s="78"/>
      <c r="W86" s="56">
        <v>9</v>
      </c>
      <c r="X86" s="56">
        <v>0</v>
      </c>
      <c r="Y86" s="56">
        <v>5</v>
      </c>
      <c r="Z86" s="56"/>
      <c r="AA86" s="186" t="s">
        <v>589</v>
      </c>
      <c r="AB86" s="78" t="s">
        <v>334</v>
      </c>
      <c r="AC86" s="60">
        <f t="shared" si="7"/>
        <v>1</v>
      </c>
      <c r="AD86" s="60">
        <f t="shared" si="8"/>
        <v>2</v>
      </c>
      <c r="AE86" s="61">
        <f t="shared" si="9"/>
        <v>3</v>
      </c>
      <c r="AF86" s="61">
        <f>INDEX($BA$26:BF$44,MATCH(AE86,$AZ$26:$AZ$44,-1),MATCH(D86,$BA$25:$BF$25))</f>
        <v>0</v>
      </c>
      <c r="AG86" s="61">
        <v>1.6</v>
      </c>
      <c r="AH86" s="61">
        <v>1</v>
      </c>
      <c r="AI86" s="61">
        <v>1</v>
      </c>
      <c r="AJ86" s="61">
        <v>1</v>
      </c>
      <c r="AK86" s="61">
        <v>1</v>
      </c>
      <c r="AL86" s="61">
        <v>0.8</v>
      </c>
      <c r="AM86" s="84">
        <f t="shared" si="10"/>
        <v>4684.8</v>
      </c>
      <c r="AN86" s="85">
        <f t="shared" si="11"/>
        <v>421632000</v>
      </c>
      <c r="AO86" s="85">
        <f t="shared" si="12"/>
        <v>0</v>
      </c>
      <c r="AP86" s="85">
        <f t="shared" si="13"/>
        <v>0</v>
      </c>
      <c r="AQ86" s="69"/>
      <c r="AR86" s="100"/>
      <c r="AS86" s="100"/>
      <c r="AT86" s="100"/>
      <c r="AU86" s="100"/>
    </row>
    <row r="87" spans="1:47">
      <c r="A87" s="58" t="s">
        <v>275</v>
      </c>
      <c r="B87" s="58">
        <v>2134</v>
      </c>
      <c r="C87" s="58"/>
      <c r="D87" s="63" t="s">
        <v>14</v>
      </c>
      <c r="E87" s="64">
        <v>6</v>
      </c>
      <c r="F87" s="64">
        <v>5</v>
      </c>
      <c r="G87" s="64">
        <v>9</v>
      </c>
      <c r="H87" s="64">
        <v>4</v>
      </c>
      <c r="I87" s="64">
        <v>7</v>
      </c>
      <c r="J87" s="64">
        <v>2</v>
      </c>
      <c r="K87" s="64" t="s">
        <v>41</v>
      </c>
      <c r="L87" s="65">
        <v>9</v>
      </c>
      <c r="M87" s="65"/>
      <c r="N87" s="64"/>
      <c r="O87" s="58"/>
      <c r="P87" s="58"/>
      <c r="Q87" s="58"/>
      <c r="R87" s="58"/>
      <c r="S87" s="58"/>
      <c r="T87" s="58"/>
      <c r="U87" s="58"/>
      <c r="V87" s="58"/>
      <c r="W87" s="67">
        <v>9</v>
      </c>
      <c r="X87" s="67">
        <v>0</v>
      </c>
      <c r="Y87" s="67">
        <v>2</v>
      </c>
      <c r="Z87" s="67"/>
      <c r="AA87" s="185" t="s">
        <v>243</v>
      </c>
      <c r="AB87" s="58" t="s">
        <v>350</v>
      </c>
      <c r="AC87" s="60">
        <f t="shared" si="7"/>
        <v>1</v>
      </c>
      <c r="AD87" s="60">
        <f t="shared" si="8"/>
        <v>2</v>
      </c>
      <c r="AE87" s="61">
        <f t="shared" si="9"/>
        <v>3</v>
      </c>
      <c r="AF87" s="61">
        <f>INDEX($BA$26:BF$44,MATCH(AE87,$AZ$26:$AZ$44,-1),MATCH(D87,$BA$25:$BF$25))</f>
        <v>0</v>
      </c>
      <c r="AG87" s="61">
        <v>1</v>
      </c>
      <c r="AH87" s="61">
        <v>1</v>
      </c>
      <c r="AI87" s="61">
        <v>1</v>
      </c>
      <c r="AJ87" s="61">
        <v>1</v>
      </c>
      <c r="AK87" s="61">
        <v>1</v>
      </c>
      <c r="AL87" s="61">
        <v>0.8</v>
      </c>
      <c r="AM87" s="68">
        <f t="shared" si="10"/>
        <v>2928</v>
      </c>
      <c r="AN87" s="69">
        <f t="shared" si="11"/>
        <v>263520000</v>
      </c>
      <c r="AO87" s="69">
        <f t="shared" si="12"/>
        <v>0</v>
      </c>
      <c r="AP87" s="69">
        <f t="shared" si="13"/>
        <v>0</v>
      </c>
      <c r="AQ87" s="62"/>
      <c r="AR87" s="99"/>
      <c r="AS87" s="99"/>
      <c r="AT87" s="99"/>
      <c r="AU87" s="99"/>
    </row>
    <row r="88" spans="1:47">
      <c r="A88" s="11" t="s">
        <v>604</v>
      </c>
      <c r="B88" s="11">
        <v>1002</v>
      </c>
      <c r="D88" s="49" t="s">
        <v>14</v>
      </c>
      <c r="E88" s="47">
        <v>5</v>
      </c>
      <c r="F88" s="47">
        <v>2</v>
      </c>
      <c r="G88" s="47">
        <v>9</v>
      </c>
      <c r="H88" s="47">
        <v>4</v>
      </c>
      <c r="I88" s="47">
        <v>8</v>
      </c>
      <c r="J88" s="47">
        <v>5</v>
      </c>
      <c r="K88" s="47" t="s">
        <v>41</v>
      </c>
      <c r="L88" s="48" t="s">
        <v>18</v>
      </c>
      <c r="M88" s="48"/>
      <c r="N88" s="47" t="s">
        <v>23</v>
      </c>
      <c r="O88" s="11" t="s">
        <v>25</v>
      </c>
      <c r="W88" s="45">
        <v>8</v>
      </c>
      <c r="X88" s="45">
        <v>0</v>
      </c>
      <c r="Y88" s="45">
        <v>1</v>
      </c>
      <c r="Z88" s="45"/>
      <c r="AA88" s="184" t="s">
        <v>52</v>
      </c>
      <c r="AB88" s="11" t="s">
        <v>333</v>
      </c>
      <c r="AC88" s="60">
        <f t="shared" si="7"/>
        <v>1</v>
      </c>
      <c r="AD88" s="60">
        <f t="shared" si="8"/>
        <v>2</v>
      </c>
      <c r="AE88" s="61">
        <f t="shared" si="9"/>
        <v>3</v>
      </c>
      <c r="AF88" s="61">
        <f>INDEX($BA$26:BF$44,MATCH(AE88,$AZ$26:$AZ$44,-1),MATCH(D88,$BA$25:$BF$25))</f>
        <v>0</v>
      </c>
      <c r="AG88" s="61">
        <v>1</v>
      </c>
      <c r="AH88" s="61">
        <v>1</v>
      </c>
      <c r="AI88" s="61">
        <v>1</v>
      </c>
      <c r="AJ88" s="61">
        <v>1</v>
      </c>
      <c r="AK88" s="61">
        <v>1</v>
      </c>
      <c r="AL88" s="61">
        <v>0.8</v>
      </c>
      <c r="AM88" s="61">
        <f t="shared" si="10"/>
        <v>7500</v>
      </c>
      <c r="AN88" s="62">
        <f t="shared" si="11"/>
        <v>600000000</v>
      </c>
      <c r="AO88" s="62">
        <f t="shared" si="12"/>
        <v>0</v>
      </c>
      <c r="AP88" s="62">
        <f t="shared" si="13"/>
        <v>0</v>
      </c>
      <c r="AQ88" s="69"/>
      <c r="AR88" s="99"/>
      <c r="AS88" s="99"/>
      <c r="AT88" s="99"/>
      <c r="AU88" s="99"/>
    </row>
    <row r="89" spans="1:47">
      <c r="A89" s="11" t="s">
        <v>73</v>
      </c>
      <c r="B89" s="11">
        <v>506</v>
      </c>
      <c r="D89" s="49" t="s">
        <v>14</v>
      </c>
      <c r="E89" s="47">
        <v>5</v>
      </c>
      <c r="F89" s="47">
        <v>3</v>
      </c>
      <c r="G89" s="47">
        <v>1</v>
      </c>
      <c r="H89" s="47">
        <v>4</v>
      </c>
      <c r="I89" s="47">
        <v>9</v>
      </c>
      <c r="J89" s="47" t="s">
        <v>15</v>
      </c>
      <c r="K89" s="47" t="s">
        <v>41</v>
      </c>
      <c r="L89" s="48">
        <v>8</v>
      </c>
      <c r="M89" s="48"/>
      <c r="N89" s="47"/>
      <c r="S89" s="59"/>
      <c r="T89" s="59"/>
      <c r="W89" s="45">
        <v>7</v>
      </c>
      <c r="X89" s="45">
        <v>0</v>
      </c>
      <c r="Y89" s="45">
        <v>0</v>
      </c>
      <c r="Z89" s="45"/>
      <c r="AA89" s="184" t="s">
        <v>52</v>
      </c>
      <c r="AB89" s="11" t="s">
        <v>332</v>
      </c>
      <c r="AC89" s="60">
        <f t="shared" si="7"/>
        <v>0.5</v>
      </c>
      <c r="AD89" s="60">
        <f t="shared" si="8"/>
        <v>2</v>
      </c>
      <c r="AE89" s="61">
        <f t="shared" si="9"/>
        <v>2.5</v>
      </c>
      <c r="AF89" s="61">
        <f>INDEX($BA$26:BF$44,MATCH(AE89,$AZ$26:$AZ$44,-1),MATCH(D89,$BA$25:$BF$25))</f>
        <v>0.5</v>
      </c>
      <c r="AG89" s="61">
        <v>1</v>
      </c>
      <c r="AH89" s="61">
        <v>1</v>
      </c>
      <c r="AI89" s="61">
        <v>1</v>
      </c>
      <c r="AJ89" s="61">
        <v>1</v>
      </c>
      <c r="AK89" s="61">
        <v>0.8</v>
      </c>
      <c r="AL89" s="61">
        <v>0.8</v>
      </c>
      <c r="AM89" s="61">
        <f t="shared" si="10"/>
        <v>1465.6000000000001</v>
      </c>
      <c r="AN89" s="62">
        <f t="shared" si="11"/>
        <v>102592000.00000001</v>
      </c>
      <c r="AO89" s="62">
        <f t="shared" si="12"/>
        <v>0</v>
      </c>
      <c r="AP89" s="62">
        <f t="shared" si="13"/>
        <v>0</v>
      </c>
      <c r="AQ89" s="69"/>
      <c r="AR89" s="100"/>
      <c r="AS89" s="100"/>
      <c r="AT89" s="100"/>
      <c r="AU89" s="100"/>
    </row>
    <row r="90" spans="1:47">
      <c r="A90" s="11" t="s">
        <v>280</v>
      </c>
      <c r="B90" s="11">
        <v>2336</v>
      </c>
      <c r="D90" s="49" t="s">
        <v>14</v>
      </c>
      <c r="E90" s="47">
        <v>8</v>
      </c>
      <c r="F90" s="47">
        <v>3</v>
      </c>
      <c r="G90" s="47">
        <v>8</v>
      </c>
      <c r="H90" s="47">
        <v>4</v>
      </c>
      <c r="I90" s="47">
        <v>8</v>
      </c>
      <c r="J90" s="47">
        <v>8</v>
      </c>
      <c r="K90" s="47" t="s">
        <v>41</v>
      </c>
      <c r="L90" s="48">
        <v>9</v>
      </c>
      <c r="M90" s="48"/>
      <c r="N90" s="47"/>
      <c r="S90" s="59"/>
      <c r="T90" s="59"/>
      <c r="W90" s="45">
        <v>7</v>
      </c>
      <c r="X90" s="45">
        <v>0</v>
      </c>
      <c r="Y90" s="45">
        <v>3</v>
      </c>
      <c r="Z90" s="45"/>
      <c r="AA90" s="184" t="s">
        <v>243</v>
      </c>
      <c r="AB90" s="11" t="s">
        <v>350</v>
      </c>
      <c r="AC90" s="60">
        <f t="shared" si="7"/>
        <v>1</v>
      </c>
      <c r="AD90" s="60">
        <f t="shared" si="8"/>
        <v>2</v>
      </c>
      <c r="AE90" s="61">
        <f t="shared" si="9"/>
        <v>3</v>
      </c>
      <c r="AF90" s="61">
        <f>INDEX($BA$26:BF$44,MATCH(AE90,$AZ$26:$AZ$44,-1),MATCH(D90,$BA$25:$BF$25))</f>
        <v>0</v>
      </c>
      <c r="AG90" s="61">
        <v>1</v>
      </c>
      <c r="AH90" s="61">
        <v>1</v>
      </c>
      <c r="AI90" s="61">
        <v>1</v>
      </c>
      <c r="AJ90" s="61">
        <v>1</v>
      </c>
      <c r="AK90" s="61">
        <v>1</v>
      </c>
      <c r="AL90" s="61">
        <v>0.8</v>
      </c>
      <c r="AM90" s="61">
        <f t="shared" si="10"/>
        <v>2928</v>
      </c>
      <c r="AN90" s="62">
        <f t="shared" si="11"/>
        <v>204960000</v>
      </c>
      <c r="AO90" s="62">
        <f t="shared" si="12"/>
        <v>0</v>
      </c>
      <c r="AP90" s="62">
        <f t="shared" si="13"/>
        <v>0</v>
      </c>
      <c r="AQ90" s="62"/>
      <c r="AR90" s="100"/>
      <c r="AS90" s="100"/>
      <c r="AT90" s="100"/>
      <c r="AU90" s="100"/>
    </row>
    <row r="91" spans="1:47">
      <c r="A91" s="11" t="s">
        <v>306</v>
      </c>
      <c r="B91" s="11">
        <v>2818</v>
      </c>
      <c r="D91" s="49" t="s">
        <v>14</v>
      </c>
      <c r="E91" s="47">
        <v>2</v>
      </c>
      <c r="F91" s="47">
        <v>0</v>
      </c>
      <c r="G91" s="47">
        <v>0</v>
      </c>
      <c r="H91" s="47">
        <v>4</v>
      </c>
      <c r="I91" s="47">
        <v>5</v>
      </c>
      <c r="J91" s="47">
        <v>7</v>
      </c>
      <c r="K91" s="47" t="s">
        <v>41</v>
      </c>
      <c r="L91" s="48" t="s">
        <v>15</v>
      </c>
      <c r="M91" s="48"/>
      <c r="N91" s="47"/>
      <c r="O91" s="11" t="s">
        <v>34</v>
      </c>
      <c r="W91" s="45">
        <v>7</v>
      </c>
      <c r="X91" s="45">
        <v>0</v>
      </c>
      <c r="Y91" s="45">
        <v>4</v>
      </c>
      <c r="Z91" s="45"/>
      <c r="AA91" s="184" t="s">
        <v>587</v>
      </c>
      <c r="AB91" s="11" t="s">
        <v>343</v>
      </c>
      <c r="AC91" s="60">
        <f t="shared" si="7"/>
        <v>1</v>
      </c>
      <c r="AD91" s="60">
        <f t="shared" si="8"/>
        <v>2</v>
      </c>
      <c r="AE91" s="61">
        <f t="shared" si="9"/>
        <v>3</v>
      </c>
      <c r="AF91" s="61">
        <f>INDEX($BA$26:BF$44,MATCH(AE91,$AZ$26:$AZ$44,-1),MATCH(D91,$BA$25:$BF$25))</f>
        <v>0</v>
      </c>
      <c r="AG91" s="61">
        <v>1</v>
      </c>
      <c r="AH91" s="61">
        <v>1</v>
      </c>
      <c r="AI91" s="61">
        <v>1</v>
      </c>
      <c r="AJ91" s="61">
        <v>1</v>
      </c>
      <c r="AK91" s="61">
        <v>0.8</v>
      </c>
      <c r="AL91" s="61">
        <v>0.8</v>
      </c>
      <c r="AM91" s="61">
        <f t="shared" si="10"/>
        <v>3750.4</v>
      </c>
      <c r="AN91" s="62">
        <f t="shared" si="11"/>
        <v>262528000</v>
      </c>
      <c r="AO91" s="62">
        <f t="shared" si="12"/>
        <v>0</v>
      </c>
      <c r="AP91" s="62">
        <f t="shared" si="13"/>
        <v>0</v>
      </c>
      <c r="AQ91" s="62"/>
      <c r="AR91" s="99"/>
      <c r="AS91" s="99"/>
      <c r="AT91" s="99"/>
      <c r="AU91" s="99"/>
    </row>
    <row r="92" spans="1:47">
      <c r="A92" s="78" t="s">
        <v>63</v>
      </c>
      <c r="B92" s="78">
        <v>206</v>
      </c>
      <c r="C92" s="78"/>
      <c r="D92" s="79" t="s">
        <v>17</v>
      </c>
      <c r="E92" s="80">
        <v>3</v>
      </c>
      <c r="F92" s="80">
        <v>5</v>
      </c>
      <c r="G92" s="80">
        <v>5</v>
      </c>
      <c r="H92" s="80">
        <v>4</v>
      </c>
      <c r="I92" s="80" t="s">
        <v>14</v>
      </c>
      <c r="J92" s="80">
        <v>8</v>
      </c>
      <c r="K92" s="80" t="s">
        <v>41</v>
      </c>
      <c r="L92" s="81">
        <v>8</v>
      </c>
      <c r="M92" s="81"/>
      <c r="N92" s="80"/>
      <c r="O92" s="78"/>
      <c r="P92" s="78"/>
      <c r="Q92" s="78"/>
      <c r="R92" s="78"/>
      <c r="S92" s="83"/>
      <c r="T92" s="83"/>
      <c r="U92" s="78"/>
      <c r="V92" s="78"/>
      <c r="W92" s="56">
        <v>6</v>
      </c>
      <c r="X92" s="56">
        <v>0</v>
      </c>
      <c r="Y92" s="56">
        <v>4</v>
      </c>
      <c r="Z92" s="56"/>
      <c r="AA92" s="186" t="s">
        <v>1067</v>
      </c>
      <c r="AB92" s="78" t="s">
        <v>332</v>
      </c>
      <c r="AC92" s="60">
        <f t="shared" si="7"/>
        <v>0.5</v>
      </c>
      <c r="AD92" s="60">
        <f t="shared" si="8"/>
        <v>2</v>
      </c>
      <c r="AE92" s="61">
        <f t="shared" si="9"/>
        <v>2.5</v>
      </c>
      <c r="AF92" s="61">
        <f>INDEX($BA$26:BF$44,MATCH(AE92,$AZ$26:$AZ$44,-1),MATCH(D92,$BA$25:$BF$25))</f>
        <v>0</v>
      </c>
      <c r="AG92" s="61">
        <v>1</v>
      </c>
      <c r="AH92" s="61">
        <v>1</v>
      </c>
      <c r="AI92" s="61">
        <v>1</v>
      </c>
      <c r="AJ92" s="61">
        <v>1</v>
      </c>
      <c r="AK92" s="61">
        <v>0.8</v>
      </c>
      <c r="AL92" s="61">
        <v>0.8</v>
      </c>
      <c r="AM92" s="84">
        <f t="shared" si="10"/>
        <v>1465.6000000000001</v>
      </c>
      <c r="AN92" s="85">
        <f t="shared" si="11"/>
        <v>87936000.000000015</v>
      </c>
      <c r="AO92" s="85">
        <f t="shared" si="12"/>
        <v>0</v>
      </c>
      <c r="AP92" s="85">
        <f t="shared" si="13"/>
        <v>0</v>
      </c>
      <c r="AQ92" s="62"/>
      <c r="AR92" s="99"/>
      <c r="AS92" s="99"/>
      <c r="AT92" s="99"/>
      <c r="AU92" s="99"/>
    </row>
    <row r="93" spans="1:47">
      <c r="A93" s="11" t="s">
        <v>246</v>
      </c>
      <c r="B93" s="11">
        <v>1631</v>
      </c>
      <c r="D93" s="49" t="s">
        <v>14</v>
      </c>
      <c r="E93" s="47">
        <v>4</v>
      </c>
      <c r="F93" s="47">
        <v>4</v>
      </c>
      <c r="G93" s="47">
        <v>2</v>
      </c>
      <c r="H93" s="47">
        <v>4</v>
      </c>
      <c r="I93" s="47">
        <v>7</v>
      </c>
      <c r="J93" s="47" t="s">
        <v>18</v>
      </c>
      <c r="K93" s="47" t="s">
        <v>41</v>
      </c>
      <c r="L93" s="48">
        <v>5</v>
      </c>
      <c r="M93" s="48"/>
      <c r="N93" s="47"/>
      <c r="S93" s="59"/>
      <c r="T93" s="59"/>
      <c r="W93" s="45">
        <v>6</v>
      </c>
      <c r="X93" s="45">
        <v>1</v>
      </c>
      <c r="Y93" s="45">
        <v>3</v>
      </c>
      <c r="Z93" s="45"/>
      <c r="AA93" s="184" t="s">
        <v>207</v>
      </c>
      <c r="AB93" s="11" t="s">
        <v>349</v>
      </c>
      <c r="AC93" s="60">
        <f t="shared" si="7"/>
        <v>0</v>
      </c>
      <c r="AD93" s="60">
        <f t="shared" si="8"/>
        <v>2</v>
      </c>
      <c r="AE93" s="61">
        <f t="shared" si="9"/>
        <v>2</v>
      </c>
      <c r="AF93" s="61">
        <f>INDEX($BA$26:BF$44,MATCH(AE93,$AZ$26:$AZ$44,-1),MATCH(D93,$BA$25:$BF$25))</f>
        <v>0.5</v>
      </c>
      <c r="AG93" s="61">
        <v>1</v>
      </c>
      <c r="AH93" s="61">
        <v>1</v>
      </c>
      <c r="AI93" s="61">
        <v>1</v>
      </c>
      <c r="AJ93" s="61">
        <v>0.8</v>
      </c>
      <c r="AK93" s="61">
        <v>1</v>
      </c>
      <c r="AL93" s="61">
        <v>0.8</v>
      </c>
      <c r="AM93" s="61">
        <f t="shared" si="10"/>
        <v>358.40000000000003</v>
      </c>
      <c r="AN93" s="62">
        <f t="shared" si="11"/>
        <v>21504000.000000004</v>
      </c>
      <c r="AO93" s="62">
        <f t="shared" si="12"/>
        <v>2</v>
      </c>
      <c r="AP93" s="62">
        <f t="shared" si="13"/>
        <v>12</v>
      </c>
      <c r="AQ93" s="62"/>
      <c r="AR93" s="99"/>
      <c r="AS93" s="99"/>
      <c r="AT93" s="99"/>
      <c r="AU93" s="99"/>
    </row>
    <row r="94" spans="1:47">
      <c r="A94" s="78" t="s">
        <v>116</v>
      </c>
      <c r="B94" s="78">
        <v>1708</v>
      </c>
      <c r="C94" s="78"/>
      <c r="D94" s="79" t="s">
        <v>17</v>
      </c>
      <c r="E94" s="80">
        <v>7</v>
      </c>
      <c r="F94" s="80">
        <v>5</v>
      </c>
      <c r="G94" s="80">
        <v>5</v>
      </c>
      <c r="H94" s="80">
        <v>4</v>
      </c>
      <c r="I94" s="80">
        <v>3</v>
      </c>
      <c r="J94" s="80">
        <v>0</v>
      </c>
      <c r="K94" s="80" t="s">
        <v>41</v>
      </c>
      <c r="L94" s="81">
        <v>4</v>
      </c>
      <c r="M94" s="81"/>
      <c r="N94" s="80"/>
      <c r="O94" s="78"/>
      <c r="P94" s="78"/>
      <c r="Q94" s="78"/>
      <c r="R94" s="78"/>
      <c r="S94" s="83"/>
      <c r="T94" s="83"/>
      <c r="U94" s="78"/>
      <c r="V94" s="78"/>
      <c r="W94" s="56">
        <v>6</v>
      </c>
      <c r="X94" s="56">
        <v>0</v>
      </c>
      <c r="Y94" s="56">
        <v>4</v>
      </c>
      <c r="Z94" s="56"/>
      <c r="AA94" s="186" t="s">
        <v>588</v>
      </c>
      <c r="AB94" s="78" t="s">
        <v>334</v>
      </c>
      <c r="AC94" s="60">
        <f t="shared" si="7"/>
        <v>0</v>
      </c>
      <c r="AD94" s="60">
        <f t="shared" si="8"/>
        <v>2</v>
      </c>
      <c r="AE94" s="61">
        <f t="shared" si="9"/>
        <v>2</v>
      </c>
      <c r="AF94" s="61">
        <f>INDEX($BA$26:BF$44,MATCH(AE94,$AZ$26:$AZ$44,-1),MATCH(D94,$BA$25:$BF$25))</f>
        <v>0</v>
      </c>
      <c r="AG94" s="61">
        <v>1</v>
      </c>
      <c r="AH94" s="61">
        <v>1</v>
      </c>
      <c r="AI94" s="61">
        <v>1</v>
      </c>
      <c r="AJ94" s="61">
        <v>1</v>
      </c>
      <c r="AK94" s="61">
        <v>1</v>
      </c>
      <c r="AL94" s="61">
        <v>0.8</v>
      </c>
      <c r="AM94" s="84">
        <f t="shared" si="10"/>
        <v>280</v>
      </c>
      <c r="AN94" s="85">
        <f t="shared" si="11"/>
        <v>16800000</v>
      </c>
      <c r="AO94" s="85">
        <f t="shared" si="12"/>
        <v>1</v>
      </c>
      <c r="AP94" s="85">
        <f t="shared" si="13"/>
        <v>6</v>
      </c>
      <c r="AQ94" s="62"/>
    </row>
    <row r="95" spans="1:47">
      <c r="A95" s="78" t="s">
        <v>260</v>
      </c>
      <c r="B95" s="78">
        <v>1919</v>
      </c>
      <c r="C95" s="78"/>
      <c r="D95" s="79" t="s">
        <v>15</v>
      </c>
      <c r="E95" s="80" t="s">
        <v>15</v>
      </c>
      <c r="F95" s="80">
        <v>5</v>
      </c>
      <c r="G95" s="80" t="s">
        <v>15</v>
      </c>
      <c r="H95" s="80">
        <v>4</v>
      </c>
      <c r="I95" s="80">
        <v>5</v>
      </c>
      <c r="J95" s="80">
        <v>7</v>
      </c>
      <c r="K95" s="80" t="s">
        <v>41</v>
      </c>
      <c r="L95" s="81" t="s">
        <v>18</v>
      </c>
      <c r="M95" s="81"/>
      <c r="N95" s="80" t="s">
        <v>19</v>
      </c>
      <c r="O95" s="78" t="s">
        <v>30</v>
      </c>
      <c r="P95" s="78" t="s">
        <v>44</v>
      </c>
      <c r="Q95" s="78"/>
      <c r="R95" s="78"/>
      <c r="S95" s="83"/>
      <c r="T95" s="83"/>
      <c r="U95" s="78"/>
      <c r="V95" s="78"/>
      <c r="W95" s="56">
        <v>6</v>
      </c>
      <c r="X95" s="56">
        <v>1</v>
      </c>
      <c r="Y95" s="56">
        <v>3</v>
      </c>
      <c r="Z95" s="56"/>
      <c r="AA95" s="186" t="s">
        <v>1075</v>
      </c>
      <c r="AB95" s="78" t="s">
        <v>342</v>
      </c>
      <c r="AC95" s="60">
        <f t="shared" si="7"/>
        <v>1</v>
      </c>
      <c r="AD95" s="60">
        <f t="shared" si="8"/>
        <v>2</v>
      </c>
      <c r="AE95" s="61">
        <f t="shared" si="9"/>
        <v>3</v>
      </c>
      <c r="AF95" s="61">
        <f>INDEX($BA$26:BF$44,MATCH(AE95,$AZ$26:$AZ$44,-1),MATCH(D95,$BA$25:$BF$25))</f>
        <v>0.5</v>
      </c>
      <c r="AG95" s="61">
        <v>1</v>
      </c>
      <c r="AH95" s="61">
        <v>1</v>
      </c>
      <c r="AI95" s="61">
        <v>1</v>
      </c>
      <c r="AJ95" s="61">
        <v>1</v>
      </c>
      <c r="AK95" s="61">
        <v>0.8</v>
      </c>
      <c r="AL95" s="61">
        <v>0.8</v>
      </c>
      <c r="AM95" s="84">
        <f t="shared" si="10"/>
        <v>6000</v>
      </c>
      <c r="AN95" s="85">
        <f t="shared" si="11"/>
        <v>360000000</v>
      </c>
      <c r="AO95" s="85">
        <f t="shared" si="12"/>
        <v>0</v>
      </c>
      <c r="AP95" s="85">
        <f t="shared" si="13"/>
        <v>0</v>
      </c>
      <c r="AQ95" s="62"/>
      <c r="AR95" s="99"/>
      <c r="AS95" s="99"/>
      <c r="AT95" s="99"/>
      <c r="AU95" s="99"/>
    </row>
    <row r="96" spans="1:47">
      <c r="A96" s="58" t="s">
        <v>219</v>
      </c>
      <c r="B96" s="58">
        <v>1025</v>
      </c>
      <c r="C96" s="58"/>
      <c r="D96" s="63" t="s">
        <v>14</v>
      </c>
      <c r="E96" s="64">
        <v>4</v>
      </c>
      <c r="F96" s="64">
        <v>8</v>
      </c>
      <c r="G96" s="64">
        <v>5</v>
      </c>
      <c r="H96" s="64">
        <v>4</v>
      </c>
      <c r="I96" s="64">
        <v>5</v>
      </c>
      <c r="J96" s="64">
        <v>9</v>
      </c>
      <c r="K96" s="64" t="s">
        <v>41</v>
      </c>
      <c r="L96" s="65" t="s">
        <v>15</v>
      </c>
      <c r="M96" s="65"/>
      <c r="N96" s="64"/>
      <c r="O96" s="58"/>
      <c r="P96" s="58"/>
      <c r="Q96" s="58"/>
      <c r="R96" s="58"/>
      <c r="S96" s="70"/>
      <c r="T96" s="70"/>
      <c r="U96" s="58"/>
      <c r="V96" s="58"/>
      <c r="W96" s="67">
        <v>5</v>
      </c>
      <c r="X96" s="67">
        <v>0</v>
      </c>
      <c r="Y96" s="67">
        <v>2</v>
      </c>
      <c r="Z96" s="67"/>
      <c r="AA96" s="185" t="s">
        <v>54</v>
      </c>
      <c r="AB96" s="58" t="s">
        <v>345</v>
      </c>
      <c r="AC96" s="60">
        <f t="shared" si="7"/>
        <v>1</v>
      </c>
      <c r="AD96" s="60">
        <f t="shared" si="8"/>
        <v>2</v>
      </c>
      <c r="AE96" s="61">
        <f t="shared" si="9"/>
        <v>3</v>
      </c>
      <c r="AF96" s="61">
        <f>INDEX($BA$26:BF$44,MATCH(AE96,$AZ$26:$AZ$44,-1),MATCH(D96,$BA$25:$BF$25))</f>
        <v>0</v>
      </c>
      <c r="AG96" s="61">
        <v>1</v>
      </c>
      <c r="AH96" s="61">
        <v>1</v>
      </c>
      <c r="AI96" s="61">
        <v>1</v>
      </c>
      <c r="AJ96" s="61">
        <v>1</v>
      </c>
      <c r="AK96" s="61">
        <v>1</v>
      </c>
      <c r="AL96" s="61">
        <v>0.8</v>
      </c>
      <c r="AM96" s="68">
        <f t="shared" si="10"/>
        <v>4688</v>
      </c>
      <c r="AN96" s="69">
        <f t="shared" si="11"/>
        <v>234400000</v>
      </c>
      <c r="AO96" s="69">
        <f t="shared" si="12"/>
        <v>0</v>
      </c>
      <c r="AP96" s="69">
        <f t="shared" si="13"/>
        <v>0</v>
      </c>
      <c r="AQ96" s="62"/>
      <c r="AR96" s="99"/>
      <c r="AS96" s="99"/>
      <c r="AT96" s="99"/>
      <c r="AU96" s="99"/>
    </row>
    <row r="97" spans="1:47">
      <c r="A97" s="11" t="s">
        <v>253</v>
      </c>
      <c r="B97" s="11">
        <v>1733</v>
      </c>
      <c r="D97" s="49" t="s">
        <v>14</v>
      </c>
      <c r="E97" s="47">
        <v>5</v>
      </c>
      <c r="F97" s="47">
        <v>3</v>
      </c>
      <c r="G97" s="47">
        <v>4</v>
      </c>
      <c r="H97" s="47">
        <v>4</v>
      </c>
      <c r="I97" s="47">
        <v>3</v>
      </c>
      <c r="J97" s="47">
        <v>3</v>
      </c>
      <c r="K97" s="47" t="s">
        <v>41</v>
      </c>
      <c r="L97" s="48" t="s">
        <v>15</v>
      </c>
      <c r="M97" s="48"/>
      <c r="N97" s="47" t="s">
        <v>23</v>
      </c>
      <c r="W97" s="45">
        <v>5</v>
      </c>
      <c r="X97" s="45">
        <v>1</v>
      </c>
      <c r="Y97" s="45">
        <v>0</v>
      </c>
      <c r="Z97" s="45"/>
      <c r="AA97" s="184" t="s">
        <v>207</v>
      </c>
      <c r="AB97" s="11" t="s">
        <v>350</v>
      </c>
      <c r="AC97" s="60">
        <f t="shared" si="7"/>
        <v>1</v>
      </c>
      <c r="AD97" s="60">
        <f t="shared" si="8"/>
        <v>2</v>
      </c>
      <c r="AE97" s="61">
        <f t="shared" si="9"/>
        <v>3</v>
      </c>
      <c r="AF97" s="61">
        <f>INDEX($BA$26:BF$44,MATCH(AE97,$AZ$26:$AZ$44,-1),MATCH(D97,$BA$25:$BF$25))</f>
        <v>0</v>
      </c>
      <c r="AG97" s="61">
        <v>1</v>
      </c>
      <c r="AH97" s="61">
        <v>1</v>
      </c>
      <c r="AI97" s="61">
        <v>1</v>
      </c>
      <c r="AJ97" s="61">
        <v>0.8</v>
      </c>
      <c r="AK97" s="61">
        <v>1</v>
      </c>
      <c r="AL97" s="61">
        <v>0.8</v>
      </c>
      <c r="AM97" s="61">
        <f t="shared" si="10"/>
        <v>3750.4</v>
      </c>
      <c r="AN97" s="62">
        <f t="shared" si="11"/>
        <v>187520000</v>
      </c>
      <c r="AO97" s="62">
        <f t="shared" si="12"/>
        <v>0</v>
      </c>
      <c r="AP97" s="62">
        <f t="shared" si="13"/>
        <v>0</v>
      </c>
      <c r="AQ97" s="85"/>
      <c r="AR97" s="99"/>
      <c r="AS97" s="99"/>
      <c r="AT97" s="99"/>
      <c r="AU97" s="99"/>
    </row>
    <row r="98" spans="1:47">
      <c r="A98" s="58" t="s">
        <v>123</v>
      </c>
      <c r="B98" s="58">
        <v>1906</v>
      </c>
      <c r="C98" s="58"/>
      <c r="D98" s="63" t="s">
        <v>14</v>
      </c>
      <c r="E98" s="64">
        <v>6</v>
      </c>
      <c r="F98" s="64">
        <v>6</v>
      </c>
      <c r="G98" s="64">
        <v>3</v>
      </c>
      <c r="H98" s="64">
        <v>4</v>
      </c>
      <c r="I98" s="64">
        <v>1</v>
      </c>
      <c r="J98" s="64">
        <v>0</v>
      </c>
      <c r="K98" s="64" t="s">
        <v>41</v>
      </c>
      <c r="L98" s="65" t="s">
        <v>15</v>
      </c>
      <c r="M98" s="65"/>
      <c r="N98" s="64"/>
      <c r="O98" s="58"/>
      <c r="P98" s="58"/>
      <c r="Q98" s="58"/>
      <c r="R98" s="58"/>
      <c r="S98" s="58"/>
      <c r="T98" s="58"/>
      <c r="U98" s="58"/>
      <c r="V98" s="58"/>
      <c r="W98" s="67">
        <v>5</v>
      </c>
      <c r="X98" s="67">
        <v>0</v>
      </c>
      <c r="Y98" s="67">
        <v>0</v>
      </c>
      <c r="Z98" s="67"/>
      <c r="AA98" s="185" t="s">
        <v>589</v>
      </c>
      <c r="AB98" s="58" t="s">
        <v>334</v>
      </c>
      <c r="AC98" s="60">
        <f t="shared" si="7"/>
        <v>1</v>
      </c>
      <c r="AD98" s="60">
        <f t="shared" si="8"/>
        <v>2</v>
      </c>
      <c r="AE98" s="61">
        <f t="shared" si="9"/>
        <v>3</v>
      </c>
      <c r="AF98" s="61">
        <f>INDEX($BA$26:BF$44,MATCH(AE98,$AZ$26:$AZ$44,-1),MATCH(D98,$BA$25:$BF$25))</f>
        <v>0</v>
      </c>
      <c r="AG98" s="61">
        <v>1</v>
      </c>
      <c r="AH98" s="61">
        <v>1</v>
      </c>
      <c r="AI98" s="61">
        <v>1</v>
      </c>
      <c r="AJ98" s="61">
        <v>1</v>
      </c>
      <c r="AK98" s="61">
        <v>1</v>
      </c>
      <c r="AL98" s="61">
        <v>0.8</v>
      </c>
      <c r="AM98" s="68">
        <f t="shared" si="10"/>
        <v>4688</v>
      </c>
      <c r="AN98" s="69">
        <f t="shared" si="11"/>
        <v>234400000</v>
      </c>
      <c r="AO98" s="69">
        <f t="shared" si="12"/>
        <v>0</v>
      </c>
      <c r="AP98" s="69">
        <f t="shared" si="13"/>
        <v>0</v>
      </c>
      <c r="AQ98" s="85"/>
      <c r="AR98" s="99"/>
      <c r="AS98" s="99"/>
      <c r="AT98" s="99"/>
      <c r="AU98" s="99"/>
    </row>
    <row r="99" spans="1:47">
      <c r="A99" s="11" t="s">
        <v>166</v>
      </c>
      <c r="B99" s="11">
        <v>2907</v>
      </c>
      <c r="D99" s="49" t="s">
        <v>14</v>
      </c>
      <c r="E99" s="47">
        <v>2</v>
      </c>
      <c r="F99" s="47">
        <v>3</v>
      </c>
      <c r="G99" s="47">
        <v>6</v>
      </c>
      <c r="H99" s="47">
        <v>4</v>
      </c>
      <c r="I99" s="47">
        <v>3</v>
      </c>
      <c r="J99" s="47">
        <v>5</v>
      </c>
      <c r="K99" s="47" t="s">
        <v>41</v>
      </c>
      <c r="L99" s="48" t="s">
        <v>15</v>
      </c>
      <c r="M99" s="48"/>
      <c r="N99" s="47"/>
      <c r="W99" s="45">
        <v>5</v>
      </c>
      <c r="X99" s="45">
        <v>2</v>
      </c>
      <c r="Y99" s="45">
        <v>1</v>
      </c>
      <c r="Z99" s="45"/>
      <c r="AA99" s="184" t="s">
        <v>27</v>
      </c>
      <c r="AB99" s="11" t="s">
        <v>335</v>
      </c>
      <c r="AC99" s="60">
        <f t="shared" si="7"/>
        <v>1</v>
      </c>
      <c r="AD99" s="60">
        <f t="shared" si="8"/>
        <v>2</v>
      </c>
      <c r="AE99" s="61">
        <f t="shared" si="9"/>
        <v>3</v>
      </c>
      <c r="AF99" s="61">
        <f>INDEX($BA$26:BF$44,MATCH(AE99,$AZ$26:$AZ$44,-1),MATCH(D99,$BA$25:$BF$25))</f>
        <v>0</v>
      </c>
      <c r="AG99" s="61">
        <v>1</v>
      </c>
      <c r="AH99" s="61">
        <v>1</v>
      </c>
      <c r="AI99" s="61">
        <v>1</v>
      </c>
      <c r="AJ99" s="61">
        <v>1</v>
      </c>
      <c r="AK99" s="61">
        <v>1</v>
      </c>
      <c r="AL99" s="61">
        <v>0.8</v>
      </c>
      <c r="AM99" s="61">
        <f t="shared" si="10"/>
        <v>4688</v>
      </c>
      <c r="AN99" s="62">
        <f t="shared" si="11"/>
        <v>234400000</v>
      </c>
      <c r="AO99" s="62">
        <f t="shared" si="12"/>
        <v>0</v>
      </c>
      <c r="AP99" s="62">
        <f t="shared" si="13"/>
        <v>0</v>
      </c>
      <c r="AQ99" s="69"/>
      <c r="AR99" s="100"/>
      <c r="AS99" s="100"/>
      <c r="AT99" s="100"/>
      <c r="AU99" s="100"/>
    </row>
    <row r="100" spans="1:47">
      <c r="A100" s="11" t="s">
        <v>318</v>
      </c>
      <c r="B100" s="11">
        <v>3026</v>
      </c>
      <c r="D100" s="49" t="s">
        <v>16</v>
      </c>
      <c r="E100" s="47">
        <v>6</v>
      </c>
      <c r="F100" s="47">
        <v>3</v>
      </c>
      <c r="G100" s="47">
        <v>9</v>
      </c>
      <c r="H100" s="47">
        <v>4</v>
      </c>
      <c r="I100" s="47">
        <v>4</v>
      </c>
      <c r="J100" s="47">
        <v>4</v>
      </c>
      <c r="K100" s="47" t="s">
        <v>41</v>
      </c>
      <c r="L100" s="48" t="s">
        <v>15</v>
      </c>
      <c r="M100" s="48"/>
      <c r="N100" s="47"/>
      <c r="S100" s="59"/>
      <c r="T100" s="59"/>
      <c r="W100" s="45">
        <v>5</v>
      </c>
      <c r="X100" s="45">
        <v>0</v>
      </c>
      <c r="Y100" s="45">
        <v>3</v>
      </c>
      <c r="Z100" s="45"/>
      <c r="AA100" s="184" t="s">
        <v>587</v>
      </c>
      <c r="AB100" s="11" t="s">
        <v>347</v>
      </c>
      <c r="AC100" s="60">
        <f t="shared" si="7"/>
        <v>1</v>
      </c>
      <c r="AD100" s="60">
        <f t="shared" si="8"/>
        <v>2</v>
      </c>
      <c r="AE100" s="61">
        <f t="shared" si="9"/>
        <v>3</v>
      </c>
      <c r="AF100" s="61">
        <f>INDEX($BA$26:BF$44,MATCH(AE100,$AZ$26:$AZ$44,-1),MATCH(D100,$BA$25:$BF$25))</f>
        <v>0</v>
      </c>
      <c r="AG100" s="61">
        <v>1</v>
      </c>
      <c r="AH100" s="61">
        <v>1</v>
      </c>
      <c r="AI100" s="61">
        <v>1</v>
      </c>
      <c r="AJ100" s="61">
        <v>1</v>
      </c>
      <c r="AK100" s="61">
        <v>0.8</v>
      </c>
      <c r="AL100" s="61">
        <v>0.8</v>
      </c>
      <c r="AM100" s="61">
        <f t="shared" si="10"/>
        <v>3750.4</v>
      </c>
      <c r="AN100" s="62">
        <f t="shared" si="11"/>
        <v>187520000</v>
      </c>
      <c r="AO100" s="62">
        <f t="shared" si="12"/>
        <v>0</v>
      </c>
      <c r="AP100" s="62">
        <f t="shared" si="13"/>
        <v>0</v>
      </c>
      <c r="AQ100" s="69"/>
      <c r="AR100" s="99"/>
      <c r="AS100" s="99"/>
      <c r="AT100" s="99"/>
      <c r="AU100" s="99"/>
    </row>
    <row r="101" spans="1:47">
      <c r="A101" s="78" t="s">
        <v>202</v>
      </c>
      <c r="B101" s="78">
        <v>722</v>
      </c>
      <c r="C101" s="78"/>
      <c r="D101" s="79" t="s">
        <v>14</v>
      </c>
      <c r="E101" s="80">
        <v>5</v>
      </c>
      <c r="F101" s="80">
        <v>5</v>
      </c>
      <c r="G101" s="80">
        <v>3</v>
      </c>
      <c r="H101" s="80">
        <v>4</v>
      </c>
      <c r="I101" s="80">
        <v>7</v>
      </c>
      <c r="J101" s="80">
        <v>4</v>
      </c>
      <c r="K101" s="80" t="s">
        <v>41</v>
      </c>
      <c r="L101" s="81" t="s">
        <v>15</v>
      </c>
      <c r="M101" s="81"/>
      <c r="N101" s="80"/>
      <c r="O101" s="78"/>
      <c r="P101" s="78"/>
      <c r="Q101" s="78"/>
      <c r="R101" s="78"/>
      <c r="S101" s="78"/>
      <c r="T101" s="78"/>
      <c r="U101" s="78"/>
      <c r="V101" s="78"/>
      <c r="W101" s="56">
        <v>4</v>
      </c>
      <c r="X101" s="56">
        <v>3</v>
      </c>
      <c r="Y101" s="56">
        <v>5</v>
      </c>
      <c r="Z101" s="56"/>
      <c r="AA101" s="186" t="s">
        <v>54</v>
      </c>
      <c r="AB101" s="78" t="s">
        <v>344</v>
      </c>
      <c r="AC101" s="60">
        <f t="shared" si="7"/>
        <v>1</v>
      </c>
      <c r="AD101" s="60">
        <f t="shared" si="8"/>
        <v>2</v>
      </c>
      <c r="AE101" s="61">
        <f t="shared" si="9"/>
        <v>3</v>
      </c>
      <c r="AF101" s="61">
        <f>INDEX($BA$26:BF$44,MATCH(AE101,$AZ$26:$AZ$44,-1),MATCH(D101,$BA$25:$BF$25))</f>
        <v>0</v>
      </c>
      <c r="AG101" s="61">
        <v>1</v>
      </c>
      <c r="AH101" s="61">
        <v>1</v>
      </c>
      <c r="AI101" s="61">
        <v>1</v>
      </c>
      <c r="AJ101" s="61">
        <v>1</v>
      </c>
      <c r="AK101" s="61">
        <v>1</v>
      </c>
      <c r="AL101" s="61">
        <v>0.8</v>
      </c>
      <c r="AM101" s="84">
        <f t="shared" si="10"/>
        <v>4688</v>
      </c>
      <c r="AN101" s="85">
        <f t="shared" si="11"/>
        <v>187520000</v>
      </c>
      <c r="AO101" s="85">
        <f t="shared" si="12"/>
        <v>0</v>
      </c>
      <c r="AP101" s="85">
        <f t="shared" si="13"/>
        <v>0</v>
      </c>
      <c r="AQ101" s="69"/>
      <c r="AR101" s="99"/>
      <c r="AS101" s="99"/>
      <c r="AT101" s="99"/>
      <c r="AU101" s="99"/>
    </row>
    <row r="102" spans="1:47">
      <c r="A102" s="11" t="s">
        <v>85</v>
      </c>
      <c r="B102" s="11">
        <v>804</v>
      </c>
      <c r="D102" s="49" t="s">
        <v>16</v>
      </c>
      <c r="E102" s="47">
        <v>2</v>
      </c>
      <c r="F102" s="47">
        <v>0</v>
      </c>
      <c r="G102" s="47">
        <v>0</v>
      </c>
      <c r="H102" s="47">
        <v>4</v>
      </c>
      <c r="I102" s="47">
        <v>5</v>
      </c>
      <c r="J102" s="47">
        <v>1</v>
      </c>
      <c r="K102" s="47" t="s">
        <v>41</v>
      </c>
      <c r="L102" s="48" t="s">
        <v>15</v>
      </c>
      <c r="M102" s="48"/>
      <c r="N102" s="47"/>
      <c r="O102" s="11" t="s">
        <v>34</v>
      </c>
      <c r="S102" s="59"/>
      <c r="T102" s="59"/>
      <c r="W102" s="45">
        <v>4</v>
      </c>
      <c r="X102" s="45">
        <v>2</v>
      </c>
      <c r="Y102" s="45">
        <v>1</v>
      </c>
      <c r="Z102" s="45"/>
      <c r="AA102" s="184" t="s">
        <v>52</v>
      </c>
      <c r="AB102" s="11" t="s">
        <v>332</v>
      </c>
      <c r="AC102" s="60">
        <f t="shared" si="7"/>
        <v>1</v>
      </c>
      <c r="AD102" s="60">
        <f t="shared" si="8"/>
        <v>2</v>
      </c>
      <c r="AE102" s="61">
        <f t="shared" si="9"/>
        <v>3</v>
      </c>
      <c r="AF102" s="61">
        <f>INDEX($BA$26:BF$44,MATCH(AE102,$AZ$26:$AZ$44,-1),MATCH(D102,$BA$25:$BF$25))</f>
        <v>0</v>
      </c>
      <c r="AG102" s="61">
        <v>1</v>
      </c>
      <c r="AH102" s="61">
        <v>1</v>
      </c>
      <c r="AI102" s="61">
        <v>1</v>
      </c>
      <c r="AJ102" s="61">
        <v>1</v>
      </c>
      <c r="AK102" s="61">
        <v>0.8</v>
      </c>
      <c r="AL102" s="61">
        <v>0.8</v>
      </c>
      <c r="AM102" s="61">
        <f t="shared" si="10"/>
        <v>3750.4</v>
      </c>
      <c r="AN102" s="62">
        <f t="shared" si="11"/>
        <v>150016000</v>
      </c>
      <c r="AO102" s="62">
        <f t="shared" si="12"/>
        <v>0</v>
      </c>
      <c r="AP102" s="62">
        <f t="shared" si="13"/>
        <v>0</v>
      </c>
      <c r="AQ102" s="62"/>
      <c r="AR102" s="99"/>
      <c r="AS102" s="99"/>
      <c r="AT102" s="99"/>
      <c r="AU102" s="99"/>
    </row>
    <row r="103" spans="1:47">
      <c r="A103" s="78" t="s">
        <v>238</v>
      </c>
      <c r="B103" s="78">
        <v>1430</v>
      </c>
      <c r="C103" s="78"/>
      <c r="D103" s="79" t="s">
        <v>16</v>
      </c>
      <c r="E103" s="80">
        <v>2</v>
      </c>
      <c r="F103" s="80">
        <v>5</v>
      </c>
      <c r="G103" s="80">
        <v>1</v>
      </c>
      <c r="H103" s="80">
        <v>4</v>
      </c>
      <c r="I103" s="80">
        <v>1</v>
      </c>
      <c r="J103" s="80">
        <v>0</v>
      </c>
      <c r="K103" s="80" t="s">
        <v>41</v>
      </c>
      <c r="L103" s="81">
        <v>6</v>
      </c>
      <c r="M103" s="81"/>
      <c r="N103" s="80"/>
      <c r="O103" s="78"/>
      <c r="P103" s="78"/>
      <c r="Q103" s="78"/>
      <c r="R103" s="78"/>
      <c r="S103" s="83"/>
      <c r="T103" s="83"/>
      <c r="U103" s="78"/>
      <c r="V103" s="78"/>
      <c r="W103" s="56">
        <v>4</v>
      </c>
      <c r="X103" s="56">
        <v>1</v>
      </c>
      <c r="Y103" s="56">
        <v>4</v>
      </c>
      <c r="Z103" s="56"/>
      <c r="AA103" s="186" t="s">
        <v>207</v>
      </c>
      <c r="AB103" s="78" t="s">
        <v>345</v>
      </c>
      <c r="AC103" s="60">
        <f t="shared" si="7"/>
        <v>0.5</v>
      </c>
      <c r="AD103" s="60">
        <f t="shared" si="8"/>
        <v>2</v>
      </c>
      <c r="AE103" s="61">
        <f t="shared" si="9"/>
        <v>2.5</v>
      </c>
      <c r="AF103" s="61">
        <f>INDEX($BA$26:BF$44,MATCH(AE103,$AZ$26:$AZ$44,-1),MATCH(D103,$BA$25:$BF$25))</f>
        <v>0</v>
      </c>
      <c r="AG103" s="61">
        <v>1</v>
      </c>
      <c r="AH103" s="61">
        <v>1</v>
      </c>
      <c r="AI103" s="61">
        <v>1</v>
      </c>
      <c r="AJ103" s="61">
        <v>1</v>
      </c>
      <c r="AK103" s="61">
        <v>0.8</v>
      </c>
      <c r="AL103" s="61">
        <v>0.8</v>
      </c>
      <c r="AM103" s="84">
        <f t="shared" si="10"/>
        <v>572.80000000000007</v>
      </c>
      <c r="AN103" s="85">
        <f t="shared" si="11"/>
        <v>22912000.000000004</v>
      </c>
      <c r="AO103" s="85">
        <f t="shared" si="12"/>
        <v>2</v>
      </c>
      <c r="AP103" s="85">
        <f t="shared" si="13"/>
        <v>8</v>
      </c>
      <c r="AQ103" s="62"/>
      <c r="AR103" s="99"/>
      <c r="AS103" s="99"/>
      <c r="AT103" s="99"/>
      <c r="AU103" s="99"/>
    </row>
    <row r="104" spans="1:47">
      <c r="A104" s="11" t="s">
        <v>256</v>
      </c>
      <c r="B104" s="11">
        <v>1824</v>
      </c>
      <c r="D104" s="49" t="s">
        <v>16</v>
      </c>
      <c r="E104" s="47">
        <v>3</v>
      </c>
      <c r="F104" s="47">
        <v>2</v>
      </c>
      <c r="G104" s="47">
        <v>5</v>
      </c>
      <c r="H104" s="47">
        <v>4</v>
      </c>
      <c r="I104" s="47">
        <v>6</v>
      </c>
      <c r="J104" s="47">
        <v>8</v>
      </c>
      <c r="K104" s="47" t="s">
        <v>41</v>
      </c>
      <c r="L104" s="48">
        <v>7</v>
      </c>
      <c r="M104" s="48"/>
      <c r="N104" s="47"/>
      <c r="S104" s="59"/>
      <c r="T104" s="59"/>
      <c r="W104" s="45">
        <v>4</v>
      </c>
      <c r="X104" s="45">
        <v>0</v>
      </c>
      <c r="Y104" s="45">
        <v>3</v>
      </c>
      <c r="Z104" s="45"/>
      <c r="AA104" s="184" t="s">
        <v>587</v>
      </c>
      <c r="AB104" s="11" t="s">
        <v>346</v>
      </c>
      <c r="AC104" s="60">
        <f t="shared" si="7"/>
        <v>0.5</v>
      </c>
      <c r="AD104" s="60">
        <f t="shared" si="8"/>
        <v>2</v>
      </c>
      <c r="AE104" s="61">
        <f t="shared" si="9"/>
        <v>2.5</v>
      </c>
      <c r="AF104" s="61">
        <f>INDEX($BA$26:BF$44,MATCH(AE104,$AZ$26:$AZ$44,-1),MATCH(D104,$BA$25:$BF$25))</f>
        <v>0</v>
      </c>
      <c r="AG104" s="61">
        <v>1</v>
      </c>
      <c r="AH104" s="61">
        <v>1</v>
      </c>
      <c r="AI104" s="61">
        <v>1</v>
      </c>
      <c r="AJ104" s="61">
        <v>1</v>
      </c>
      <c r="AK104" s="61">
        <v>0.8</v>
      </c>
      <c r="AL104" s="61">
        <v>0.8</v>
      </c>
      <c r="AM104" s="61">
        <f t="shared" si="10"/>
        <v>915.2</v>
      </c>
      <c r="AN104" s="62">
        <f t="shared" si="11"/>
        <v>36608000</v>
      </c>
      <c r="AO104" s="62">
        <f t="shared" si="12"/>
        <v>1</v>
      </c>
      <c r="AP104" s="62">
        <f t="shared" si="13"/>
        <v>4</v>
      </c>
      <c r="AQ104" s="62"/>
      <c r="AR104" s="99"/>
      <c r="AS104" s="99"/>
      <c r="AT104" s="99"/>
      <c r="AU104" s="99"/>
    </row>
    <row r="105" spans="1:47">
      <c r="A105" s="11" t="s">
        <v>281</v>
      </c>
      <c r="B105" s="11">
        <v>2419</v>
      </c>
      <c r="D105" s="49" t="s">
        <v>14</v>
      </c>
      <c r="E105" s="47">
        <v>6</v>
      </c>
      <c r="F105" s="47">
        <v>3</v>
      </c>
      <c r="G105" s="47">
        <v>8</v>
      </c>
      <c r="H105" s="47">
        <v>4</v>
      </c>
      <c r="I105" s="47">
        <v>6</v>
      </c>
      <c r="J105" s="47">
        <v>6</v>
      </c>
      <c r="K105" s="47" t="s">
        <v>41</v>
      </c>
      <c r="L105" s="48" t="s">
        <v>15</v>
      </c>
      <c r="M105" s="48"/>
      <c r="N105" s="47" t="s">
        <v>23</v>
      </c>
      <c r="O105" s="11" t="s">
        <v>25</v>
      </c>
      <c r="S105" s="59"/>
      <c r="T105" s="59"/>
      <c r="W105" s="45">
        <v>4</v>
      </c>
      <c r="X105" s="45">
        <v>0</v>
      </c>
      <c r="Y105" s="45">
        <v>5</v>
      </c>
      <c r="Z105" s="45"/>
      <c r="AA105" s="184" t="s">
        <v>587</v>
      </c>
      <c r="AB105" s="11" t="s">
        <v>342</v>
      </c>
      <c r="AC105" s="60">
        <f t="shared" si="7"/>
        <v>1</v>
      </c>
      <c r="AD105" s="60">
        <f t="shared" si="8"/>
        <v>2</v>
      </c>
      <c r="AE105" s="61">
        <f t="shared" si="9"/>
        <v>3</v>
      </c>
      <c r="AF105" s="61">
        <f>INDEX($BA$26:BF$44,MATCH(AE105,$AZ$26:$AZ$44,-1),MATCH(D105,$BA$25:$BF$25))</f>
        <v>0</v>
      </c>
      <c r="AG105" s="61">
        <v>1</v>
      </c>
      <c r="AH105" s="61">
        <v>1</v>
      </c>
      <c r="AI105" s="61">
        <v>1</v>
      </c>
      <c r="AJ105" s="61">
        <v>1</v>
      </c>
      <c r="AK105" s="61">
        <v>1</v>
      </c>
      <c r="AL105" s="61">
        <v>0.8</v>
      </c>
      <c r="AM105" s="61">
        <f t="shared" si="10"/>
        <v>4688</v>
      </c>
      <c r="AN105" s="62">
        <f t="shared" si="11"/>
        <v>187520000</v>
      </c>
      <c r="AO105" s="62">
        <f t="shared" si="12"/>
        <v>0</v>
      </c>
      <c r="AP105" s="62">
        <f t="shared" si="13"/>
        <v>0</v>
      </c>
      <c r="AQ105" s="62"/>
      <c r="AR105" s="99"/>
      <c r="AS105" s="99"/>
      <c r="AT105" s="99"/>
      <c r="AU105" s="99"/>
    </row>
    <row r="106" spans="1:47">
      <c r="A106" s="58" t="s">
        <v>611</v>
      </c>
      <c r="B106" s="58">
        <v>2438</v>
      </c>
      <c r="C106" s="58"/>
      <c r="D106" s="63" t="s">
        <v>16</v>
      </c>
      <c r="E106" s="64">
        <v>6</v>
      </c>
      <c r="F106" s="64">
        <v>6</v>
      </c>
      <c r="G106" s="64">
        <v>8</v>
      </c>
      <c r="H106" s="64">
        <v>4</v>
      </c>
      <c r="I106" s="64">
        <v>2</v>
      </c>
      <c r="J106" s="64">
        <v>1</v>
      </c>
      <c r="K106" s="64" t="s">
        <v>41</v>
      </c>
      <c r="L106" s="65">
        <v>8</v>
      </c>
      <c r="M106" s="65"/>
      <c r="N106" s="64"/>
      <c r="O106" s="58" t="s">
        <v>25</v>
      </c>
      <c r="P106" s="58"/>
      <c r="Q106" s="58"/>
      <c r="R106" s="58"/>
      <c r="S106" s="58"/>
      <c r="T106" s="58"/>
      <c r="U106" s="58"/>
      <c r="V106" s="58"/>
      <c r="W106" s="67">
        <v>4</v>
      </c>
      <c r="X106" s="67">
        <v>1</v>
      </c>
      <c r="Y106" s="67">
        <v>2</v>
      </c>
      <c r="Z106" s="67"/>
      <c r="AA106" s="185" t="s">
        <v>243</v>
      </c>
      <c r="AB106" s="58" t="s">
        <v>350</v>
      </c>
      <c r="AC106" s="60">
        <f t="shared" si="7"/>
        <v>0.5</v>
      </c>
      <c r="AD106" s="60">
        <f t="shared" si="8"/>
        <v>2</v>
      </c>
      <c r="AE106" s="61">
        <f t="shared" si="9"/>
        <v>2.5</v>
      </c>
      <c r="AF106" s="61">
        <f>INDEX($BA$26:BF$44,MATCH(AE106,$AZ$26:$AZ$44,-1),MATCH(D106,$BA$25:$BF$25))</f>
        <v>0</v>
      </c>
      <c r="AG106" s="61">
        <v>1</v>
      </c>
      <c r="AH106" s="61">
        <v>1</v>
      </c>
      <c r="AI106" s="61">
        <v>1</v>
      </c>
      <c r="AJ106" s="61">
        <v>1</v>
      </c>
      <c r="AK106" s="61">
        <v>1</v>
      </c>
      <c r="AL106" s="61">
        <v>0.8</v>
      </c>
      <c r="AM106" s="68">
        <f t="shared" si="10"/>
        <v>1832</v>
      </c>
      <c r="AN106" s="69">
        <f t="shared" si="11"/>
        <v>73280000</v>
      </c>
      <c r="AO106" s="69">
        <f t="shared" si="12"/>
        <v>0</v>
      </c>
      <c r="AP106" s="69">
        <f t="shared" si="13"/>
        <v>0</v>
      </c>
      <c r="AQ106" s="62"/>
    </row>
    <row r="107" spans="1:47">
      <c r="A107" s="11" t="s">
        <v>94</v>
      </c>
      <c r="B107" s="11">
        <v>1006</v>
      </c>
      <c r="D107" s="49" t="s">
        <v>15</v>
      </c>
      <c r="E107" s="47">
        <v>0</v>
      </c>
      <c r="F107" s="47">
        <v>0</v>
      </c>
      <c r="G107" s="47">
        <v>0</v>
      </c>
      <c r="H107" s="47">
        <v>4</v>
      </c>
      <c r="I107" s="47">
        <v>6</v>
      </c>
      <c r="J107" s="47">
        <v>9</v>
      </c>
      <c r="K107" s="47" t="s">
        <v>41</v>
      </c>
      <c r="L107" s="48" t="s">
        <v>15</v>
      </c>
      <c r="M107" s="48"/>
      <c r="N107" s="47" t="s">
        <v>23</v>
      </c>
      <c r="O107" s="11" t="s">
        <v>36</v>
      </c>
      <c r="P107" s="11" t="s">
        <v>25</v>
      </c>
      <c r="S107" s="59"/>
      <c r="T107" s="59"/>
      <c r="W107" s="45">
        <v>3</v>
      </c>
      <c r="X107" s="45">
        <v>0</v>
      </c>
      <c r="Y107" s="45">
        <v>0</v>
      </c>
      <c r="Z107" s="45"/>
      <c r="AA107" s="184" t="s">
        <v>52</v>
      </c>
      <c r="AB107" s="11" t="s">
        <v>333</v>
      </c>
      <c r="AC107" s="60">
        <f t="shared" si="7"/>
        <v>1</v>
      </c>
      <c r="AD107" s="60">
        <f t="shared" si="8"/>
        <v>2</v>
      </c>
      <c r="AE107" s="61">
        <f t="shared" si="9"/>
        <v>3</v>
      </c>
      <c r="AF107" s="61">
        <f>INDEX($BA$26:BF$44,MATCH(AE107,$AZ$26:$AZ$44,-1),MATCH(D107,$BA$25:$BF$25))</f>
        <v>0.5</v>
      </c>
      <c r="AG107" s="61">
        <v>1</v>
      </c>
      <c r="AH107" s="61">
        <v>1</v>
      </c>
      <c r="AI107" s="61">
        <v>1</v>
      </c>
      <c r="AJ107" s="61">
        <v>1</v>
      </c>
      <c r="AK107" s="61">
        <v>1</v>
      </c>
      <c r="AL107" s="61">
        <v>0.8</v>
      </c>
      <c r="AM107" s="61">
        <f t="shared" si="10"/>
        <v>4688</v>
      </c>
      <c r="AN107" s="62">
        <f t="shared" si="11"/>
        <v>140640000</v>
      </c>
      <c r="AO107" s="62">
        <f t="shared" si="12"/>
        <v>0</v>
      </c>
      <c r="AP107" s="62">
        <f t="shared" si="13"/>
        <v>0</v>
      </c>
      <c r="AQ107" s="62"/>
      <c r="AR107" s="99"/>
      <c r="AS107" s="99"/>
      <c r="AT107" s="99"/>
      <c r="AU107" s="99"/>
    </row>
    <row r="108" spans="1:47">
      <c r="A108" s="78" t="s">
        <v>119</v>
      </c>
      <c r="B108" s="78">
        <v>1808</v>
      </c>
      <c r="C108" s="78"/>
      <c r="D108" s="79" t="s">
        <v>14</v>
      </c>
      <c r="E108" s="80">
        <v>5</v>
      </c>
      <c r="F108" s="80">
        <v>5</v>
      </c>
      <c r="G108" s="80">
        <v>5</v>
      </c>
      <c r="H108" s="80">
        <v>4</v>
      </c>
      <c r="I108" s="80">
        <v>8</v>
      </c>
      <c r="J108" s="80">
        <v>7</v>
      </c>
      <c r="K108" s="80" t="s">
        <v>41</v>
      </c>
      <c r="L108" s="81">
        <v>9</v>
      </c>
      <c r="M108" s="81"/>
      <c r="N108" s="80"/>
      <c r="O108" s="78"/>
      <c r="P108" s="78"/>
      <c r="Q108" s="78"/>
      <c r="R108" s="78"/>
      <c r="S108" s="83"/>
      <c r="T108" s="83"/>
      <c r="U108" s="78"/>
      <c r="V108" s="78"/>
      <c r="W108" s="56">
        <v>3</v>
      </c>
      <c r="X108" s="56">
        <v>0</v>
      </c>
      <c r="Y108" s="56">
        <v>5</v>
      </c>
      <c r="Z108" s="56"/>
      <c r="AA108" s="186" t="s">
        <v>588</v>
      </c>
      <c r="AB108" s="78" t="s">
        <v>334</v>
      </c>
      <c r="AC108" s="60">
        <f t="shared" si="7"/>
        <v>1</v>
      </c>
      <c r="AD108" s="60">
        <f t="shared" si="8"/>
        <v>2</v>
      </c>
      <c r="AE108" s="61">
        <f t="shared" si="9"/>
        <v>3</v>
      </c>
      <c r="AF108" s="61">
        <f>INDEX($BA$26:BF$44,MATCH(AE108,$AZ$26:$AZ$44,-1),MATCH(D108,$BA$25:$BF$25))</f>
        <v>0</v>
      </c>
      <c r="AG108" s="61">
        <v>1</v>
      </c>
      <c r="AH108" s="61">
        <v>1</v>
      </c>
      <c r="AI108" s="61">
        <v>1</v>
      </c>
      <c r="AJ108" s="61">
        <v>1</v>
      </c>
      <c r="AK108" s="61">
        <v>0.8</v>
      </c>
      <c r="AL108" s="61">
        <v>0.8</v>
      </c>
      <c r="AM108" s="84">
        <f t="shared" si="10"/>
        <v>2342.4</v>
      </c>
      <c r="AN108" s="85">
        <f t="shared" si="11"/>
        <v>70272000</v>
      </c>
      <c r="AO108" s="85">
        <f t="shared" si="12"/>
        <v>0</v>
      </c>
      <c r="AP108" s="85">
        <f t="shared" si="13"/>
        <v>0</v>
      </c>
      <c r="AQ108" s="62"/>
      <c r="AR108" s="99"/>
      <c r="AS108" s="99"/>
      <c r="AT108" s="99"/>
      <c r="AU108" s="99"/>
    </row>
    <row r="109" spans="1:47">
      <c r="A109" s="11" t="s">
        <v>269</v>
      </c>
      <c r="B109" s="11">
        <v>2031</v>
      </c>
      <c r="D109" s="49" t="s">
        <v>22</v>
      </c>
      <c r="E109" s="47">
        <v>2</v>
      </c>
      <c r="F109" s="47">
        <v>4</v>
      </c>
      <c r="G109" s="47">
        <v>1</v>
      </c>
      <c r="H109" s="47">
        <v>4</v>
      </c>
      <c r="I109" s="47">
        <v>8</v>
      </c>
      <c r="J109" s="47">
        <v>4</v>
      </c>
      <c r="K109" s="47" t="s">
        <v>41</v>
      </c>
      <c r="L109" s="48">
        <v>2</v>
      </c>
      <c r="M109" s="48"/>
      <c r="N109" s="47"/>
      <c r="O109" s="11" t="s">
        <v>25</v>
      </c>
      <c r="P109" s="11" t="s">
        <v>6</v>
      </c>
      <c r="S109" s="59"/>
      <c r="T109" s="59"/>
      <c r="W109" s="45">
        <v>3</v>
      </c>
      <c r="X109" s="45">
        <v>1</v>
      </c>
      <c r="Y109" s="45">
        <v>3</v>
      </c>
      <c r="Z109" s="45"/>
      <c r="AA109" s="184" t="s">
        <v>243</v>
      </c>
      <c r="AB109" s="11" t="s">
        <v>350</v>
      </c>
      <c r="AC109" s="60">
        <f t="shared" si="7"/>
        <v>-0.5</v>
      </c>
      <c r="AD109" s="60">
        <f t="shared" si="8"/>
        <v>2</v>
      </c>
      <c r="AE109" s="61">
        <f t="shared" si="9"/>
        <v>1.5</v>
      </c>
      <c r="AF109" s="61">
        <f>INDEX($BA$26:BF$44,MATCH(AE109,$AZ$26:$AZ$44,-1),MATCH(D109,$BA$25:$BF$25))</f>
        <v>0</v>
      </c>
      <c r="AG109" s="61">
        <v>1</v>
      </c>
      <c r="AH109" s="61">
        <v>1</v>
      </c>
      <c r="AI109" s="61">
        <v>1</v>
      </c>
      <c r="AJ109" s="61">
        <v>1</v>
      </c>
      <c r="AK109" s="61">
        <v>1</v>
      </c>
      <c r="AL109" s="61">
        <v>0.8</v>
      </c>
      <c r="AM109" s="61">
        <f t="shared" si="10"/>
        <v>108</v>
      </c>
      <c r="AN109" s="62">
        <f t="shared" si="11"/>
        <v>3240000</v>
      </c>
      <c r="AO109" s="62">
        <f t="shared" si="12"/>
        <v>0</v>
      </c>
      <c r="AP109" s="62">
        <f t="shared" si="13"/>
        <v>0</v>
      </c>
      <c r="AQ109" s="85"/>
      <c r="AR109" s="99"/>
      <c r="AS109" s="99"/>
      <c r="AT109" s="99"/>
      <c r="AU109" s="99"/>
    </row>
    <row r="110" spans="1:47">
      <c r="A110" s="11" t="s">
        <v>149</v>
      </c>
      <c r="B110" s="11">
        <v>2603</v>
      </c>
      <c r="D110" s="49" t="s">
        <v>14</v>
      </c>
      <c r="E110" s="47" t="s">
        <v>15</v>
      </c>
      <c r="F110" s="47">
        <v>7</v>
      </c>
      <c r="G110" s="47" t="s">
        <v>15</v>
      </c>
      <c r="H110" s="47">
        <v>4</v>
      </c>
      <c r="I110" s="47" t="s">
        <v>14</v>
      </c>
      <c r="J110" s="47">
        <v>3</v>
      </c>
      <c r="K110" s="47" t="s">
        <v>41</v>
      </c>
      <c r="L110" s="48">
        <v>9</v>
      </c>
      <c r="M110" s="48"/>
      <c r="N110" s="47"/>
      <c r="O110" s="11" t="s">
        <v>30</v>
      </c>
      <c r="S110" s="59"/>
      <c r="T110" s="59"/>
      <c r="W110" s="45">
        <v>3</v>
      </c>
      <c r="X110" s="45">
        <v>1</v>
      </c>
      <c r="Y110" s="45">
        <v>3</v>
      </c>
      <c r="Z110" s="45"/>
      <c r="AA110" s="184" t="s">
        <v>27</v>
      </c>
      <c r="AB110" s="11" t="s">
        <v>335</v>
      </c>
      <c r="AC110" s="60">
        <f t="shared" si="7"/>
        <v>1</v>
      </c>
      <c r="AD110" s="60">
        <f t="shared" si="8"/>
        <v>2</v>
      </c>
      <c r="AE110" s="61">
        <f t="shared" si="9"/>
        <v>3</v>
      </c>
      <c r="AF110" s="61">
        <f>INDEX($BA$26:BF$44,MATCH(AE110,$AZ$26:$AZ$44,-1),MATCH(D110,$BA$25:$BF$25))</f>
        <v>0</v>
      </c>
      <c r="AG110" s="61">
        <v>1</v>
      </c>
      <c r="AH110" s="61">
        <v>1</v>
      </c>
      <c r="AI110" s="61">
        <v>1</v>
      </c>
      <c r="AJ110" s="61">
        <v>1</v>
      </c>
      <c r="AK110" s="61">
        <v>1</v>
      </c>
      <c r="AL110" s="61">
        <v>0.8</v>
      </c>
      <c r="AM110" s="61">
        <f t="shared" si="10"/>
        <v>2928</v>
      </c>
      <c r="AN110" s="62">
        <f t="shared" si="11"/>
        <v>87840000</v>
      </c>
      <c r="AO110" s="62">
        <f t="shared" si="12"/>
        <v>0</v>
      </c>
      <c r="AP110" s="62">
        <f t="shared" si="13"/>
        <v>0</v>
      </c>
      <c r="AQ110" s="62"/>
      <c r="AR110" s="99"/>
      <c r="AS110" s="99"/>
      <c r="AT110" s="99"/>
      <c r="AU110" s="99"/>
    </row>
    <row r="111" spans="1:47">
      <c r="A111" s="58" t="s">
        <v>201</v>
      </c>
      <c r="B111" s="58">
        <v>717</v>
      </c>
      <c r="C111" s="58"/>
      <c r="D111" s="63" t="s">
        <v>14</v>
      </c>
      <c r="E111" s="64">
        <v>6</v>
      </c>
      <c r="F111" s="64">
        <v>6</v>
      </c>
      <c r="G111" s="64" t="s">
        <v>15</v>
      </c>
      <c r="H111" s="64">
        <v>4</v>
      </c>
      <c r="I111" s="64">
        <v>9</v>
      </c>
      <c r="J111" s="64">
        <v>9</v>
      </c>
      <c r="K111" s="64" t="s">
        <v>41</v>
      </c>
      <c r="L111" s="65" t="s">
        <v>15</v>
      </c>
      <c r="M111" s="65"/>
      <c r="N111" s="64"/>
      <c r="O111" s="58" t="s">
        <v>25</v>
      </c>
      <c r="P111" s="58" t="s">
        <v>30</v>
      </c>
      <c r="Q111" s="58"/>
      <c r="R111" s="58"/>
      <c r="S111" s="70"/>
      <c r="T111" s="70"/>
      <c r="U111" s="58"/>
      <c r="V111" s="58"/>
      <c r="W111" s="67">
        <v>2</v>
      </c>
      <c r="X111" s="67">
        <v>1</v>
      </c>
      <c r="Y111" s="67">
        <v>4</v>
      </c>
      <c r="Z111" s="67"/>
      <c r="AA111" s="185" t="s">
        <v>54</v>
      </c>
      <c r="AB111" s="58" t="s">
        <v>340</v>
      </c>
      <c r="AC111" s="60">
        <f t="shared" si="7"/>
        <v>1</v>
      </c>
      <c r="AD111" s="60">
        <f t="shared" si="8"/>
        <v>2</v>
      </c>
      <c r="AE111" s="61">
        <f t="shared" si="9"/>
        <v>3</v>
      </c>
      <c r="AF111" s="61">
        <f>INDEX($BA$26:BF$44,MATCH(AE111,$AZ$26:$AZ$44,-1),MATCH(D111,$BA$25:$BF$25))</f>
        <v>0</v>
      </c>
      <c r="AG111" s="61">
        <v>1</v>
      </c>
      <c r="AH111" s="61">
        <v>1</v>
      </c>
      <c r="AI111" s="61">
        <v>1</v>
      </c>
      <c r="AJ111" s="61">
        <v>1</v>
      </c>
      <c r="AK111" s="61">
        <v>1</v>
      </c>
      <c r="AL111" s="61">
        <v>0.8</v>
      </c>
      <c r="AM111" s="68">
        <f t="shared" si="10"/>
        <v>4688</v>
      </c>
      <c r="AN111" s="69">
        <f t="shared" si="11"/>
        <v>93760000</v>
      </c>
      <c r="AO111" s="69">
        <f t="shared" si="12"/>
        <v>0</v>
      </c>
      <c r="AP111" s="69">
        <f t="shared" si="13"/>
        <v>0</v>
      </c>
      <c r="AQ111" s="62"/>
      <c r="AR111" s="99"/>
      <c r="AS111" s="99"/>
      <c r="AT111" s="99"/>
      <c r="AU111" s="99"/>
    </row>
    <row r="112" spans="1:47">
      <c r="A112" s="58" t="s">
        <v>99</v>
      </c>
      <c r="B112" s="58">
        <v>1302</v>
      </c>
      <c r="C112" s="58"/>
      <c r="D112" s="63" t="s">
        <v>16</v>
      </c>
      <c r="E112" s="64">
        <v>6</v>
      </c>
      <c r="F112" s="64">
        <v>6</v>
      </c>
      <c r="G112" s="64">
        <v>3</v>
      </c>
      <c r="H112" s="64">
        <v>4</v>
      </c>
      <c r="I112" s="64">
        <v>3</v>
      </c>
      <c r="J112" s="64">
        <v>5</v>
      </c>
      <c r="K112" s="64" t="s">
        <v>41</v>
      </c>
      <c r="L112" s="65">
        <v>7</v>
      </c>
      <c r="M112" s="65"/>
      <c r="N112" s="64"/>
      <c r="O112" s="58" t="s">
        <v>25</v>
      </c>
      <c r="P112" s="58"/>
      <c r="Q112" s="58"/>
      <c r="R112" s="58"/>
      <c r="S112" s="58"/>
      <c r="T112" s="58"/>
      <c r="U112" s="58"/>
      <c r="V112" s="58"/>
      <c r="W112" s="67">
        <v>2</v>
      </c>
      <c r="X112" s="67">
        <v>0</v>
      </c>
      <c r="Y112" s="67">
        <v>4</v>
      </c>
      <c r="Z112" s="67"/>
      <c r="AA112" s="185" t="s">
        <v>27</v>
      </c>
      <c r="AB112" s="58" t="s">
        <v>333</v>
      </c>
      <c r="AC112" s="60">
        <f t="shared" si="7"/>
        <v>0.5</v>
      </c>
      <c r="AD112" s="60">
        <f t="shared" si="8"/>
        <v>2</v>
      </c>
      <c r="AE112" s="61">
        <f t="shared" si="9"/>
        <v>2.5</v>
      </c>
      <c r="AF112" s="61">
        <f>INDEX($BA$26:BF$44,MATCH(AE112,$AZ$26:$AZ$44,-1),MATCH(D112,$BA$25:$BF$25))</f>
        <v>0</v>
      </c>
      <c r="AG112" s="61">
        <v>1.6</v>
      </c>
      <c r="AH112" s="61">
        <v>1</v>
      </c>
      <c r="AI112" s="61">
        <v>1.2</v>
      </c>
      <c r="AJ112" s="61">
        <v>1</v>
      </c>
      <c r="AK112" s="61">
        <v>1</v>
      </c>
      <c r="AL112" s="61">
        <v>0.8</v>
      </c>
      <c r="AM112" s="68">
        <f t="shared" si="10"/>
        <v>2196.48</v>
      </c>
      <c r="AN112" s="69">
        <f t="shared" si="11"/>
        <v>43929600</v>
      </c>
      <c r="AO112" s="69">
        <f t="shared" si="12"/>
        <v>1</v>
      </c>
      <c r="AP112" s="69">
        <f t="shared" si="13"/>
        <v>2</v>
      </c>
      <c r="AQ112" s="62"/>
      <c r="AR112" s="99"/>
      <c r="AS112" s="99"/>
      <c r="AT112" s="99"/>
      <c r="AU112" s="99"/>
    </row>
    <row r="113" spans="1:47">
      <c r="A113" s="11" t="s">
        <v>115</v>
      </c>
      <c r="B113" s="11">
        <v>1707</v>
      </c>
      <c r="D113" s="49" t="s">
        <v>14</v>
      </c>
      <c r="E113" s="47">
        <v>0</v>
      </c>
      <c r="F113" s="47">
        <v>0</v>
      </c>
      <c r="G113" s="47">
        <v>0</v>
      </c>
      <c r="H113" s="47">
        <v>4</v>
      </c>
      <c r="I113" s="47">
        <v>8</v>
      </c>
      <c r="J113" s="47">
        <v>5</v>
      </c>
      <c r="K113" s="47" t="s">
        <v>41</v>
      </c>
      <c r="L113" s="48">
        <v>9</v>
      </c>
      <c r="M113" s="48"/>
      <c r="N113" s="47"/>
      <c r="O113" s="11" t="s">
        <v>36</v>
      </c>
      <c r="W113" s="45">
        <v>2</v>
      </c>
      <c r="X113" s="45">
        <v>2</v>
      </c>
      <c r="Y113" s="45">
        <v>4</v>
      </c>
      <c r="Z113" s="45"/>
      <c r="AA113" s="184" t="s">
        <v>588</v>
      </c>
      <c r="AB113" s="11" t="s">
        <v>334</v>
      </c>
      <c r="AC113" s="60">
        <f t="shared" si="7"/>
        <v>1</v>
      </c>
      <c r="AD113" s="60">
        <f t="shared" si="8"/>
        <v>2</v>
      </c>
      <c r="AE113" s="61">
        <f t="shared" si="9"/>
        <v>3</v>
      </c>
      <c r="AF113" s="61">
        <f>INDEX($BA$26:BF$44,MATCH(AE113,$AZ$26:$AZ$44,-1),MATCH(D113,$BA$25:$BF$25))</f>
        <v>0</v>
      </c>
      <c r="AG113" s="61">
        <v>1</v>
      </c>
      <c r="AH113" s="61">
        <v>1</v>
      </c>
      <c r="AI113" s="61">
        <v>1</v>
      </c>
      <c r="AJ113" s="61">
        <v>1</v>
      </c>
      <c r="AK113" s="61">
        <v>1</v>
      </c>
      <c r="AL113" s="61">
        <v>0.8</v>
      </c>
      <c r="AM113" s="61">
        <f t="shared" si="10"/>
        <v>2928</v>
      </c>
      <c r="AN113" s="62">
        <f t="shared" si="11"/>
        <v>58560000</v>
      </c>
      <c r="AO113" s="62">
        <f t="shared" si="12"/>
        <v>0</v>
      </c>
      <c r="AP113" s="62">
        <f t="shared" si="13"/>
        <v>0</v>
      </c>
      <c r="AQ113" s="62"/>
      <c r="AR113" s="99"/>
      <c r="AS113" s="99"/>
      <c r="AT113" s="99"/>
      <c r="AU113" s="99"/>
    </row>
    <row r="114" spans="1:47">
      <c r="A114" s="78" t="s">
        <v>271</v>
      </c>
      <c r="B114" s="78">
        <v>2038</v>
      </c>
      <c r="C114" s="78"/>
      <c r="D114" s="79" t="s">
        <v>14</v>
      </c>
      <c r="E114" s="80">
        <v>9</v>
      </c>
      <c r="F114" s="80">
        <v>5</v>
      </c>
      <c r="G114" s="80" t="s">
        <v>15</v>
      </c>
      <c r="H114" s="80">
        <v>4</v>
      </c>
      <c r="I114" s="80" t="s">
        <v>17</v>
      </c>
      <c r="J114" s="80">
        <v>5</v>
      </c>
      <c r="K114" s="80" t="s">
        <v>41</v>
      </c>
      <c r="L114" s="81" t="s">
        <v>15</v>
      </c>
      <c r="M114" s="81"/>
      <c r="N114" s="80"/>
      <c r="O114" s="78" t="s">
        <v>30</v>
      </c>
      <c r="P114" s="78"/>
      <c r="Q114" s="78"/>
      <c r="R114" s="78"/>
      <c r="S114" s="78"/>
      <c r="T114" s="78"/>
      <c r="U114" s="78"/>
      <c r="V114" s="78"/>
      <c r="W114" s="56">
        <v>2</v>
      </c>
      <c r="X114" s="56">
        <v>0</v>
      </c>
      <c r="Y114" s="56">
        <v>3</v>
      </c>
      <c r="Z114" s="56"/>
      <c r="AA114" s="186" t="s">
        <v>243</v>
      </c>
      <c r="AB114" s="78" t="s">
        <v>350</v>
      </c>
      <c r="AC114" s="60">
        <f t="shared" si="7"/>
        <v>1</v>
      </c>
      <c r="AD114" s="60">
        <f t="shared" si="8"/>
        <v>2</v>
      </c>
      <c r="AE114" s="61">
        <f t="shared" si="9"/>
        <v>3</v>
      </c>
      <c r="AF114" s="61">
        <f>INDEX($BA$26:BF$44,MATCH(AE114,$AZ$26:$AZ$44,-1),MATCH(D114,$BA$25:$BF$25))</f>
        <v>0</v>
      </c>
      <c r="AG114" s="61">
        <v>1</v>
      </c>
      <c r="AH114" s="61">
        <v>1</v>
      </c>
      <c r="AI114" s="61">
        <v>1.2</v>
      </c>
      <c r="AJ114" s="61">
        <v>1</v>
      </c>
      <c r="AK114" s="61">
        <v>1</v>
      </c>
      <c r="AL114" s="61">
        <v>0.8</v>
      </c>
      <c r="AM114" s="84">
        <f t="shared" si="10"/>
        <v>5625.6</v>
      </c>
      <c r="AN114" s="85">
        <f t="shared" si="11"/>
        <v>112512000</v>
      </c>
      <c r="AO114" s="85">
        <f t="shared" si="12"/>
        <v>0</v>
      </c>
      <c r="AP114" s="85">
        <f t="shared" si="13"/>
        <v>0</v>
      </c>
      <c r="AQ114" s="69"/>
      <c r="AR114" s="99"/>
      <c r="AS114" s="99"/>
      <c r="AT114" s="99"/>
      <c r="AU114" s="99"/>
    </row>
    <row r="115" spans="1:47">
      <c r="A115" s="57" t="s">
        <v>134</v>
      </c>
      <c r="B115" s="57">
        <v>2205</v>
      </c>
      <c r="C115" s="57"/>
      <c r="D115" s="71" t="s">
        <v>14</v>
      </c>
      <c r="E115" s="72">
        <v>5</v>
      </c>
      <c r="F115" s="72">
        <v>6</v>
      </c>
      <c r="G115" s="72">
        <v>6</v>
      </c>
      <c r="H115" s="72">
        <v>4</v>
      </c>
      <c r="I115" s="72">
        <v>3</v>
      </c>
      <c r="J115" s="72">
        <v>3</v>
      </c>
      <c r="K115" s="72" t="s">
        <v>41</v>
      </c>
      <c r="L115" s="73">
        <v>8</v>
      </c>
      <c r="M115" s="73"/>
      <c r="N115" s="72"/>
      <c r="O115" s="57"/>
      <c r="P115" s="57"/>
      <c r="Q115" s="57"/>
      <c r="R115" s="57"/>
      <c r="S115" s="57"/>
      <c r="T115" s="57"/>
      <c r="U115" s="57"/>
      <c r="V115" s="57"/>
      <c r="W115" s="75">
        <v>2</v>
      </c>
      <c r="X115" s="75">
        <v>1</v>
      </c>
      <c r="Y115" s="75">
        <v>3</v>
      </c>
      <c r="Z115" s="75"/>
      <c r="AA115" s="187" t="s">
        <v>27</v>
      </c>
      <c r="AB115" s="57" t="s">
        <v>334</v>
      </c>
      <c r="AC115" s="60">
        <f t="shared" si="7"/>
        <v>0.5</v>
      </c>
      <c r="AD115" s="60">
        <f t="shared" si="8"/>
        <v>2</v>
      </c>
      <c r="AE115" s="61">
        <f t="shared" si="9"/>
        <v>2.5</v>
      </c>
      <c r="AF115" s="61">
        <f>INDEX($BA$26:BF$44,MATCH(AE115,$AZ$26:$AZ$44,-1),MATCH(D115,$BA$25:$BF$25))</f>
        <v>0.5</v>
      </c>
      <c r="AG115" s="61">
        <v>1</v>
      </c>
      <c r="AH115" s="61">
        <v>1</v>
      </c>
      <c r="AI115" s="61">
        <v>1.2</v>
      </c>
      <c r="AJ115" s="61">
        <v>1</v>
      </c>
      <c r="AK115" s="61">
        <v>1</v>
      </c>
      <c r="AL115" s="61">
        <v>0.8</v>
      </c>
      <c r="AM115" s="76">
        <f t="shared" si="10"/>
        <v>2198.4</v>
      </c>
      <c r="AN115" s="77">
        <f t="shared" si="11"/>
        <v>43968000</v>
      </c>
      <c r="AO115" s="77">
        <f t="shared" si="12"/>
        <v>0</v>
      </c>
      <c r="AP115" s="77">
        <f t="shared" si="13"/>
        <v>0</v>
      </c>
      <c r="AQ115" s="69"/>
      <c r="AR115" s="100"/>
      <c r="AS115" s="100"/>
      <c r="AT115" s="100"/>
      <c r="AU115" s="100"/>
    </row>
    <row r="116" spans="1:47">
      <c r="A116" s="11" t="s">
        <v>277</v>
      </c>
      <c r="B116" s="11">
        <v>2230</v>
      </c>
      <c r="D116" s="49" t="s">
        <v>14</v>
      </c>
      <c r="E116" s="47">
        <v>1</v>
      </c>
      <c r="F116" s="47">
        <v>0</v>
      </c>
      <c r="G116" s="47">
        <v>0</v>
      </c>
      <c r="H116" s="47">
        <v>4</v>
      </c>
      <c r="I116" s="47">
        <v>4</v>
      </c>
      <c r="J116" s="47">
        <v>5</v>
      </c>
      <c r="K116" s="47" t="s">
        <v>41</v>
      </c>
      <c r="L116" s="48" t="s">
        <v>15</v>
      </c>
      <c r="M116" s="48"/>
      <c r="N116" s="47"/>
      <c r="O116" s="11" t="s">
        <v>34</v>
      </c>
      <c r="W116" s="45">
        <v>2</v>
      </c>
      <c r="X116" s="45">
        <v>2</v>
      </c>
      <c r="Y116" s="45">
        <v>3</v>
      </c>
      <c r="Z116" s="45"/>
      <c r="AA116" s="184" t="s">
        <v>243</v>
      </c>
      <c r="AB116" s="11" t="s">
        <v>346</v>
      </c>
      <c r="AC116" s="60">
        <f t="shared" si="7"/>
        <v>1</v>
      </c>
      <c r="AD116" s="60">
        <f t="shared" si="8"/>
        <v>2</v>
      </c>
      <c r="AE116" s="61">
        <f t="shared" si="9"/>
        <v>3</v>
      </c>
      <c r="AF116" s="61">
        <f>INDEX($BA$26:BF$44,MATCH(AE116,$AZ$26:$AZ$44,-1),MATCH(D116,$BA$25:$BF$25))</f>
        <v>0</v>
      </c>
      <c r="AG116" s="61">
        <v>1</v>
      </c>
      <c r="AH116" s="61">
        <v>1</v>
      </c>
      <c r="AI116" s="61">
        <v>1</v>
      </c>
      <c r="AJ116" s="61">
        <v>1</v>
      </c>
      <c r="AK116" s="61">
        <v>1</v>
      </c>
      <c r="AL116" s="61">
        <v>0.8</v>
      </c>
      <c r="AM116" s="61">
        <f t="shared" si="10"/>
        <v>4688</v>
      </c>
      <c r="AN116" s="62">
        <f t="shared" si="11"/>
        <v>93760000</v>
      </c>
      <c r="AO116" s="62">
        <f t="shared" si="12"/>
        <v>0</v>
      </c>
      <c r="AP116" s="62">
        <f t="shared" si="13"/>
        <v>0</v>
      </c>
      <c r="AQ116" s="62"/>
      <c r="AR116" s="99"/>
      <c r="AS116" s="99"/>
      <c r="AT116" s="99"/>
      <c r="AU116" s="99"/>
    </row>
    <row r="117" spans="1:47">
      <c r="A117" s="58" t="s">
        <v>213</v>
      </c>
      <c r="B117" s="58">
        <v>920</v>
      </c>
      <c r="C117" s="58"/>
      <c r="D117" s="63" t="s">
        <v>16</v>
      </c>
      <c r="E117" s="64" t="s">
        <v>15</v>
      </c>
      <c r="F117" s="64" t="s">
        <v>26</v>
      </c>
      <c r="G117" s="64">
        <v>3</v>
      </c>
      <c r="H117" s="64">
        <v>4</v>
      </c>
      <c r="I117" s="64">
        <v>3</v>
      </c>
      <c r="J117" s="64">
        <v>6</v>
      </c>
      <c r="K117" s="64" t="s">
        <v>41</v>
      </c>
      <c r="L117" s="65" t="s">
        <v>18</v>
      </c>
      <c r="M117" s="65"/>
      <c r="N117" s="64"/>
      <c r="O117" s="58"/>
      <c r="P117" s="58"/>
      <c r="Q117" s="58"/>
      <c r="R117" s="58"/>
      <c r="S117" s="58"/>
      <c r="T117" s="58"/>
      <c r="U117" s="58"/>
      <c r="V117" s="58"/>
      <c r="W117" s="67">
        <v>1</v>
      </c>
      <c r="X117" s="67">
        <v>1</v>
      </c>
      <c r="Y117" s="67">
        <v>4</v>
      </c>
      <c r="Z117" s="67"/>
      <c r="AA117" s="185" t="s">
        <v>54</v>
      </c>
      <c r="AB117" s="58" t="s">
        <v>341</v>
      </c>
      <c r="AC117" s="60">
        <f t="shared" si="7"/>
        <v>1</v>
      </c>
      <c r="AD117" s="60">
        <f t="shared" si="8"/>
        <v>2</v>
      </c>
      <c r="AE117" s="61">
        <f t="shared" si="9"/>
        <v>3</v>
      </c>
      <c r="AF117" s="61">
        <f>INDEX($BA$26:BF$44,MATCH(AE117,$AZ$26:$AZ$44,-1),MATCH(D117,$BA$25:$BF$25))</f>
        <v>0</v>
      </c>
      <c r="AG117" s="61">
        <v>1</v>
      </c>
      <c r="AH117" s="61">
        <v>1</v>
      </c>
      <c r="AI117" s="61">
        <v>1.2</v>
      </c>
      <c r="AJ117" s="61">
        <v>1</v>
      </c>
      <c r="AK117" s="61">
        <v>1</v>
      </c>
      <c r="AL117" s="61">
        <v>0.8</v>
      </c>
      <c r="AM117" s="68">
        <f t="shared" si="10"/>
        <v>9000</v>
      </c>
      <c r="AN117" s="69">
        <f t="shared" si="11"/>
        <v>90000000</v>
      </c>
      <c r="AO117" s="69">
        <f t="shared" si="12"/>
        <v>0</v>
      </c>
      <c r="AP117" s="69">
        <f t="shared" si="13"/>
        <v>0</v>
      </c>
      <c r="AQ117" s="69"/>
      <c r="AR117" s="99"/>
      <c r="AS117" s="99"/>
      <c r="AT117" s="99"/>
      <c r="AU117" s="99"/>
    </row>
    <row r="118" spans="1:47">
      <c r="A118" s="11" t="s">
        <v>96</v>
      </c>
      <c r="B118" s="11">
        <v>1105</v>
      </c>
      <c r="D118" s="49" t="s">
        <v>16</v>
      </c>
      <c r="E118" s="47">
        <v>5</v>
      </c>
      <c r="F118" s="47">
        <v>9</v>
      </c>
      <c r="G118" s="47">
        <v>5</v>
      </c>
      <c r="H118" s="47">
        <v>4</v>
      </c>
      <c r="I118" s="47">
        <v>8</v>
      </c>
      <c r="J118" s="47">
        <v>6</v>
      </c>
      <c r="K118" s="47" t="s">
        <v>41</v>
      </c>
      <c r="L118" s="48">
        <v>8</v>
      </c>
      <c r="M118" s="48"/>
      <c r="N118" s="47"/>
      <c r="S118" s="59"/>
      <c r="T118" s="59"/>
      <c r="W118" s="45">
        <v>1</v>
      </c>
      <c r="X118" s="45">
        <v>1</v>
      </c>
      <c r="Y118" s="45">
        <v>2</v>
      </c>
      <c r="Z118" s="45"/>
      <c r="AA118" s="184" t="s">
        <v>52</v>
      </c>
      <c r="AB118" s="11" t="s">
        <v>333</v>
      </c>
      <c r="AC118" s="60">
        <f t="shared" si="7"/>
        <v>0.5</v>
      </c>
      <c r="AD118" s="60">
        <f t="shared" si="8"/>
        <v>2</v>
      </c>
      <c r="AE118" s="61">
        <f t="shared" si="9"/>
        <v>2.5</v>
      </c>
      <c r="AF118" s="61">
        <f>INDEX($BA$26:BF$44,MATCH(AE118,$AZ$26:$AZ$44,-1),MATCH(D118,$BA$25:$BF$25))</f>
        <v>0</v>
      </c>
      <c r="AG118" s="61">
        <v>1</v>
      </c>
      <c r="AH118" s="61">
        <v>1</v>
      </c>
      <c r="AI118" s="61">
        <v>1</v>
      </c>
      <c r="AJ118" s="61">
        <v>1</v>
      </c>
      <c r="AK118" s="61">
        <v>1</v>
      </c>
      <c r="AL118" s="61">
        <v>0.8</v>
      </c>
      <c r="AM118" s="61">
        <f t="shared" si="10"/>
        <v>1832</v>
      </c>
      <c r="AN118" s="62">
        <f t="shared" si="11"/>
        <v>18320000</v>
      </c>
      <c r="AO118" s="62">
        <f t="shared" si="12"/>
        <v>0</v>
      </c>
      <c r="AP118" s="62">
        <f t="shared" si="13"/>
        <v>0</v>
      </c>
      <c r="AQ118" s="62"/>
      <c r="AR118" s="99"/>
      <c r="AS118" s="99"/>
      <c r="AT118" s="99"/>
      <c r="AU118" s="99"/>
    </row>
    <row r="119" spans="1:47">
      <c r="A119" s="11" t="s">
        <v>225</v>
      </c>
      <c r="B119" s="11">
        <v>1134</v>
      </c>
      <c r="D119" s="49" t="s">
        <v>18</v>
      </c>
      <c r="E119" s="47" t="s">
        <v>23</v>
      </c>
      <c r="F119" s="47">
        <v>0</v>
      </c>
      <c r="G119" s="47">
        <v>0</v>
      </c>
      <c r="H119" s="47">
        <v>4</v>
      </c>
      <c r="I119" s="47">
        <v>4</v>
      </c>
      <c r="J119" s="47">
        <v>5</v>
      </c>
      <c r="K119" s="47" t="s">
        <v>41</v>
      </c>
      <c r="L119" s="48" t="s">
        <v>15</v>
      </c>
      <c r="M119" s="48"/>
      <c r="N119" s="47"/>
      <c r="O119" s="11" t="s">
        <v>34</v>
      </c>
      <c r="W119" s="45">
        <v>1</v>
      </c>
      <c r="X119" s="45">
        <v>0</v>
      </c>
      <c r="Y119" s="45">
        <v>5</v>
      </c>
      <c r="Z119" s="45"/>
      <c r="AA119" s="184" t="s">
        <v>207</v>
      </c>
      <c r="AB119" s="11" t="s">
        <v>349</v>
      </c>
      <c r="AC119" s="60">
        <f t="shared" si="7"/>
        <v>1</v>
      </c>
      <c r="AD119" s="60">
        <f t="shared" si="8"/>
        <v>2</v>
      </c>
      <c r="AE119" s="61">
        <f t="shared" si="9"/>
        <v>3</v>
      </c>
      <c r="AF119" s="61">
        <f>INDEX($BA$26:BF$44,MATCH(AE119,$AZ$26:$AZ$44,-1),MATCH(D119,$BA$25:$BF$25))</f>
        <v>0.5</v>
      </c>
      <c r="AG119" s="61">
        <v>1</v>
      </c>
      <c r="AH119" s="61">
        <v>1</v>
      </c>
      <c r="AI119" s="61">
        <v>1</v>
      </c>
      <c r="AJ119" s="61">
        <v>1</v>
      </c>
      <c r="AK119" s="61">
        <v>1</v>
      </c>
      <c r="AL119" s="61">
        <v>0.8</v>
      </c>
      <c r="AM119" s="61">
        <f t="shared" si="10"/>
        <v>4688</v>
      </c>
      <c r="AN119" s="62">
        <f t="shared" si="11"/>
        <v>46880000</v>
      </c>
      <c r="AO119" s="62">
        <f t="shared" si="12"/>
        <v>0</v>
      </c>
      <c r="AP119" s="62">
        <f t="shared" si="13"/>
        <v>0</v>
      </c>
      <c r="AQ119" s="62"/>
      <c r="AR119" s="99"/>
      <c r="AS119" s="99"/>
      <c r="AT119" s="99"/>
      <c r="AU119" s="99"/>
    </row>
    <row r="120" spans="1:47">
      <c r="A120" s="11" t="s">
        <v>228</v>
      </c>
      <c r="B120" s="11">
        <v>1233</v>
      </c>
      <c r="D120" s="49" t="s">
        <v>18</v>
      </c>
      <c r="E120" s="47">
        <v>6</v>
      </c>
      <c r="F120" s="47">
        <v>9</v>
      </c>
      <c r="G120" s="47">
        <v>9</v>
      </c>
      <c r="H120" s="47">
        <v>4</v>
      </c>
      <c r="I120" s="47">
        <v>7</v>
      </c>
      <c r="J120" s="47">
        <v>3</v>
      </c>
      <c r="K120" s="47" t="s">
        <v>41</v>
      </c>
      <c r="L120" s="48" t="s">
        <v>15</v>
      </c>
      <c r="M120" s="48"/>
      <c r="N120" s="47"/>
      <c r="O120" s="11" t="s">
        <v>25</v>
      </c>
      <c r="S120" s="59"/>
      <c r="T120" s="59"/>
      <c r="W120" s="45">
        <v>1</v>
      </c>
      <c r="X120" s="45">
        <v>1</v>
      </c>
      <c r="Y120" s="45">
        <v>4</v>
      </c>
      <c r="Z120" s="45"/>
      <c r="AA120" s="184" t="s">
        <v>207</v>
      </c>
      <c r="AB120" s="11" t="s">
        <v>349</v>
      </c>
      <c r="AC120" s="60">
        <f t="shared" si="7"/>
        <v>1</v>
      </c>
      <c r="AD120" s="60">
        <f t="shared" si="8"/>
        <v>2</v>
      </c>
      <c r="AE120" s="61">
        <f t="shared" si="9"/>
        <v>3</v>
      </c>
      <c r="AF120" s="61">
        <f>INDEX($BA$26:BF$44,MATCH(AE120,$AZ$26:$AZ$44,-1),MATCH(D120,$BA$25:$BF$25))</f>
        <v>0.5</v>
      </c>
      <c r="AG120" s="61">
        <v>1</v>
      </c>
      <c r="AH120" s="61">
        <v>1</v>
      </c>
      <c r="AI120" s="61">
        <v>1</v>
      </c>
      <c r="AJ120" s="61">
        <v>1</v>
      </c>
      <c r="AK120" s="61">
        <v>1</v>
      </c>
      <c r="AL120" s="61">
        <v>0.8</v>
      </c>
      <c r="AM120" s="61">
        <f t="shared" si="10"/>
        <v>4688</v>
      </c>
      <c r="AN120" s="62">
        <f t="shared" si="11"/>
        <v>46880000</v>
      </c>
      <c r="AO120" s="62">
        <f t="shared" si="12"/>
        <v>0</v>
      </c>
      <c r="AP120" s="62">
        <f t="shared" si="13"/>
        <v>0</v>
      </c>
      <c r="AQ120" s="62"/>
      <c r="AR120" s="100"/>
      <c r="AS120" s="100"/>
      <c r="AT120" s="100"/>
      <c r="AU120" s="100"/>
    </row>
    <row r="121" spans="1:47">
      <c r="A121" s="11" t="s">
        <v>111</v>
      </c>
      <c r="B121" s="11">
        <v>1606</v>
      </c>
      <c r="D121" s="49" t="s">
        <v>16</v>
      </c>
      <c r="E121" s="47">
        <v>4</v>
      </c>
      <c r="F121" s="47">
        <v>3</v>
      </c>
      <c r="G121" s="47">
        <v>7</v>
      </c>
      <c r="H121" s="47">
        <v>4</v>
      </c>
      <c r="I121" s="47">
        <v>5</v>
      </c>
      <c r="J121" s="47">
        <v>5</v>
      </c>
      <c r="K121" s="47" t="s">
        <v>41</v>
      </c>
      <c r="L121" s="48">
        <v>8</v>
      </c>
      <c r="M121" s="48"/>
      <c r="N121" s="47"/>
      <c r="O121" s="11" t="s">
        <v>25</v>
      </c>
      <c r="W121" s="45">
        <v>1</v>
      </c>
      <c r="X121" s="45">
        <v>1</v>
      </c>
      <c r="Y121" s="45">
        <v>3</v>
      </c>
      <c r="Z121" s="45"/>
      <c r="AA121" s="184" t="s">
        <v>27</v>
      </c>
      <c r="AB121" s="11" t="s">
        <v>333</v>
      </c>
      <c r="AC121" s="60">
        <f t="shared" si="7"/>
        <v>0.5</v>
      </c>
      <c r="AD121" s="60">
        <f t="shared" si="8"/>
        <v>2</v>
      </c>
      <c r="AE121" s="61">
        <f t="shared" si="9"/>
        <v>2.5</v>
      </c>
      <c r="AF121" s="61">
        <f>INDEX($BA$26:BF$44,MATCH(AE121,$AZ$26:$AZ$44,-1),MATCH(D121,$BA$25:$BF$25))</f>
        <v>0</v>
      </c>
      <c r="AG121" s="61">
        <v>1</v>
      </c>
      <c r="AH121" s="61">
        <v>1</v>
      </c>
      <c r="AI121" s="61">
        <v>1</v>
      </c>
      <c r="AJ121" s="61">
        <v>0.8</v>
      </c>
      <c r="AK121" s="61">
        <v>1</v>
      </c>
      <c r="AL121" s="61">
        <v>0.8</v>
      </c>
      <c r="AM121" s="61">
        <f t="shared" si="10"/>
        <v>1465.6000000000001</v>
      </c>
      <c r="AN121" s="62">
        <f t="shared" si="11"/>
        <v>14656000.000000002</v>
      </c>
      <c r="AO121" s="62">
        <f t="shared" si="12"/>
        <v>0</v>
      </c>
      <c r="AP121" s="62">
        <f t="shared" si="13"/>
        <v>0</v>
      </c>
      <c r="AQ121" s="62"/>
      <c r="AR121" s="100"/>
      <c r="AS121" s="100"/>
      <c r="AT121" s="100"/>
      <c r="AU121" s="100"/>
    </row>
    <row r="122" spans="1:47">
      <c r="A122" s="11" t="s">
        <v>247</v>
      </c>
      <c r="B122" s="11">
        <v>1634</v>
      </c>
      <c r="D122" s="49" t="s">
        <v>22</v>
      </c>
      <c r="E122" s="47">
        <v>4</v>
      </c>
      <c r="F122" s="47">
        <v>2</v>
      </c>
      <c r="G122" s="47">
        <v>7</v>
      </c>
      <c r="H122" s="47">
        <v>4</v>
      </c>
      <c r="I122" s="47">
        <v>4</v>
      </c>
      <c r="J122" s="47">
        <v>3</v>
      </c>
      <c r="K122" s="47" t="s">
        <v>41</v>
      </c>
      <c r="L122" s="48">
        <v>7</v>
      </c>
      <c r="M122" s="48"/>
      <c r="N122" s="47"/>
      <c r="W122" s="45">
        <v>1</v>
      </c>
      <c r="X122" s="45">
        <v>0</v>
      </c>
      <c r="Y122" s="45">
        <v>3</v>
      </c>
      <c r="Z122" s="45"/>
      <c r="AA122" s="184" t="s">
        <v>207</v>
      </c>
      <c r="AB122" s="11" t="s">
        <v>349</v>
      </c>
      <c r="AC122" s="60">
        <f t="shared" si="7"/>
        <v>0.5</v>
      </c>
      <c r="AD122" s="60">
        <f t="shared" si="8"/>
        <v>2</v>
      </c>
      <c r="AE122" s="61">
        <f t="shared" si="9"/>
        <v>2.5</v>
      </c>
      <c r="AF122" s="61">
        <f>INDEX($BA$26:BF$44,MATCH(AE122,$AZ$26:$AZ$44,-1),MATCH(D122,$BA$25:$BF$25))</f>
        <v>-2.5</v>
      </c>
      <c r="AG122" s="61">
        <v>1</v>
      </c>
      <c r="AH122" s="61">
        <v>1</v>
      </c>
      <c r="AI122" s="61">
        <v>1</v>
      </c>
      <c r="AJ122" s="61">
        <v>1</v>
      </c>
      <c r="AK122" s="61">
        <v>1</v>
      </c>
      <c r="AL122" s="61">
        <v>0.8</v>
      </c>
      <c r="AM122" s="61">
        <f t="shared" si="10"/>
        <v>1144</v>
      </c>
      <c r="AN122" s="62">
        <f t="shared" si="11"/>
        <v>11440000</v>
      </c>
      <c r="AO122" s="62">
        <f t="shared" si="12"/>
        <v>1</v>
      </c>
      <c r="AP122" s="62">
        <f t="shared" si="13"/>
        <v>1</v>
      </c>
      <c r="AQ122" s="62"/>
      <c r="AR122" s="99"/>
      <c r="AS122" s="99"/>
      <c r="AT122" s="99"/>
      <c r="AU122" s="99"/>
    </row>
    <row r="123" spans="1:47">
      <c r="A123" s="58" t="s">
        <v>252</v>
      </c>
      <c r="B123" s="58">
        <v>1731</v>
      </c>
      <c r="C123" s="58"/>
      <c r="D123" s="63" t="s">
        <v>17</v>
      </c>
      <c r="E123" s="64">
        <v>9</v>
      </c>
      <c r="F123" s="64">
        <v>6</v>
      </c>
      <c r="G123" s="64">
        <v>6</v>
      </c>
      <c r="H123" s="64">
        <v>4</v>
      </c>
      <c r="I123" s="64">
        <v>0</v>
      </c>
      <c r="J123" s="64">
        <v>0</v>
      </c>
      <c r="K123" s="64" t="s">
        <v>41</v>
      </c>
      <c r="L123" s="65">
        <v>0</v>
      </c>
      <c r="M123" s="65"/>
      <c r="N123" s="64"/>
      <c r="O123" s="58"/>
      <c r="P123" s="58"/>
      <c r="Q123" s="58"/>
      <c r="R123" s="58"/>
      <c r="S123" s="58"/>
      <c r="T123" s="58"/>
      <c r="U123" s="58"/>
      <c r="V123" s="58"/>
      <c r="W123" s="67">
        <v>1</v>
      </c>
      <c r="X123" s="67">
        <v>0</v>
      </c>
      <c r="Y123" s="67">
        <v>3</v>
      </c>
      <c r="Z123" s="67"/>
      <c r="AA123" s="185" t="s">
        <v>207</v>
      </c>
      <c r="AB123" s="58" t="s">
        <v>350</v>
      </c>
      <c r="AC123" s="60">
        <f t="shared" si="7"/>
        <v>-0.5</v>
      </c>
      <c r="AD123" s="60">
        <f t="shared" si="8"/>
        <v>2</v>
      </c>
      <c r="AE123" s="61">
        <f t="shared" si="9"/>
        <v>1.5</v>
      </c>
      <c r="AF123" s="61">
        <f>INDEX($BA$26:BF$44,MATCH(AE123,$AZ$26:$AZ$44,-1),MATCH(D123,$BA$25:$BF$25))</f>
        <v>0</v>
      </c>
      <c r="AG123" s="61">
        <v>1</v>
      </c>
      <c r="AH123" s="61">
        <v>1</v>
      </c>
      <c r="AI123" s="61">
        <v>1</v>
      </c>
      <c r="AJ123" s="61">
        <v>0.8</v>
      </c>
      <c r="AK123" s="61">
        <v>1</v>
      </c>
      <c r="AL123" s="61">
        <v>0.8</v>
      </c>
      <c r="AM123" s="68">
        <f t="shared" si="10"/>
        <v>35.200000000000003</v>
      </c>
      <c r="AN123" s="69">
        <f t="shared" si="11"/>
        <v>352000</v>
      </c>
      <c r="AO123" s="69">
        <f t="shared" si="12"/>
        <v>0</v>
      </c>
      <c r="AP123" s="69">
        <f t="shared" si="13"/>
        <v>0</v>
      </c>
      <c r="AQ123" s="62"/>
      <c r="AR123" s="99"/>
      <c r="AS123" s="99"/>
      <c r="AT123" s="99"/>
      <c r="AU123" s="99"/>
    </row>
    <row r="124" spans="1:47">
      <c r="A124" s="58" t="s">
        <v>259</v>
      </c>
      <c r="B124" s="58">
        <v>1918</v>
      </c>
      <c r="C124" s="58"/>
      <c r="D124" s="63" t="s">
        <v>14</v>
      </c>
      <c r="E124" s="64">
        <v>5</v>
      </c>
      <c r="F124" s="64">
        <v>6</v>
      </c>
      <c r="G124" s="64">
        <v>5</v>
      </c>
      <c r="H124" s="64">
        <v>4</v>
      </c>
      <c r="I124" s="64">
        <v>4</v>
      </c>
      <c r="J124" s="64">
        <v>5</v>
      </c>
      <c r="K124" s="64" t="s">
        <v>41</v>
      </c>
      <c r="L124" s="65" t="s">
        <v>15</v>
      </c>
      <c r="M124" s="65"/>
      <c r="N124" s="64"/>
      <c r="O124" s="58"/>
      <c r="P124" s="58"/>
      <c r="Q124" s="58"/>
      <c r="R124" s="58"/>
      <c r="S124" s="58"/>
      <c r="T124" s="58"/>
      <c r="U124" s="58"/>
      <c r="V124" s="58"/>
      <c r="W124" s="67">
        <v>1</v>
      </c>
      <c r="X124" s="67">
        <v>2</v>
      </c>
      <c r="Y124" s="67">
        <v>3</v>
      </c>
      <c r="Z124" s="67"/>
      <c r="AA124" s="185" t="s">
        <v>1075</v>
      </c>
      <c r="AB124" s="58" t="s">
        <v>342</v>
      </c>
      <c r="AC124" s="60">
        <f t="shared" si="7"/>
        <v>1</v>
      </c>
      <c r="AD124" s="60">
        <f t="shared" si="8"/>
        <v>2</v>
      </c>
      <c r="AE124" s="61">
        <f t="shared" si="9"/>
        <v>3</v>
      </c>
      <c r="AF124" s="61">
        <f>INDEX($BA$26:BF$44,MATCH(AE124,$AZ$26:$AZ$44,-1),MATCH(D124,$BA$25:$BF$25))</f>
        <v>0</v>
      </c>
      <c r="AG124" s="61">
        <v>1</v>
      </c>
      <c r="AH124" s="61">
        <v>1</v>
      </c>
      <c r="AI124" s="61">
        <v>1</v>
      </c>
      <c r="AJ124" s="61">
        <v>1</v>
      </c>
      <c r="AK124" s="61">
        <v>1</v>
      </c>
      <c r="AL124" s="61">
        <v>0.8</v>
      </c>
      <c r="AM124" s="68">
        <f t="shared" si="10"/>
        <v>4688</v>
      </c>
      <c r="AN124" s="69">
        <f t="shared" si="11"/>
        <v>46880000</v>
      </c>
      <c r="AO124" s="69">
        <f t="shared" si="12"/>
        <v>0</v>
      </c>
      <c r="AP124" s="69">
        <f t="shared" si="13"/>
        <v>0</v>
      </c>
      <c r="AQ124" s="85"/>
      <c r="AR124" s="99"/>
      <c r="AS124" s="99"/>
      <c r="AT124" s="99"/>
      <c r="AU124" s="99"/>
    </row>
    <row r="125" spans="1:47">
      <c r="A125" s="11" t="s">
        <v>262</v>
      </c>
      <c r="B125" s="11">
        <v>1932</v>
      </c>
      <c r="D125" s="49" t="s">
        <v>16</v>
      </c>
      <c r="E125" s="47">
        <v>5</v>
      </c>
      <c r="F125" s="47">
        <v>9</v>
      </c>
      <c r="G125" s="47">
        <v>3</v>
      </c>
      <c r="H125" s="47">
        <v>4</v>
      </c>
      <c r="I125" s="47">
        <v>3</v>
      </c>
      <c r="J125" s="47">
        <v>5</v>
      </c>
      <c r="K125" s="47" t="s">
        <v>41</v>
      </c>
      <c r="L125" s="48">
        <v>7</v>
      </c>
      <c r="M125" s="48"/>
      <c r="N125" s="47"/>
      <c r="S125" s="59"/>
      <c r="T125" s="59"/>
      <c r="W125" s="45">
        <v>1</v>
      </c>
      <c r="X125" s="45">
        <v>0</v>
      </c>
      <c r="Y125" s="45">
        <v>3</v>
      </c>
      <c r="Z125" s="45"/>
      <c r="AA125" s="184" t="s">
        <v>243</v>
      </c>
      <c r="AB125" s="11" t="s">
        <v>350</v>
      </c>
      <c r="AC125" s="60">
        <f t="shared" si="7"/>
        <v>0.5</v>
      </c>
      <c r="AD125" s="60">
        <f t="shared" si="8"/>
        <v>2</v>
      </c>
      <c r="AE125" s="61">
        <f t="shared" si="9"/>
        <v>2.5</v>
      </c>
      <c r="AF125" s="61">
        <f>INDEX($BA$26:BF$44,MATCH(AE125,$AZ$26:$AZ$44,-1),MATCH(D125,$BA$25:$BF$25))</f>
        <v>0</v>
      </c>
      <c r="AG125" s="61">
        <v>1</v>
      </c>
      <c r="AH125" s="61">
        <v>1</v>
      </c>
      <c r="AI125" s="61">
        <v>1</v>
      </c>
      <c r="AJ125" s="61">
        <v>1</v>
      </c>
      <c r="AK125" s="61">
        <v>0.8</v>
      </c>
      <c r="AL125" s="61">
        <v>0.8</v>
      </c>
      <c r="AM125" s="61">
        <f t="shared" si="10"/>
        <v>915.2</v>
      </c>
      <c r="AN125" s="62">
        <f t="shared" si="11"/>
        <v>9152000</v>
      </c>
      <c r="AO125" s="62">
        <f t="shared" si="12"/>
        <v>1</v>
      </c>
      <c r="AP125" s="62">
        <f t="shared" si="13"/>
        <v>1</v>
      </c>
      <c r="AR125" s="99"/>
      <c r="AS125" s="99"/>
      <c r="AT125" s="99"/>
      <c r="AU125" s="99"/>
    </row>
    <row r="126" spans="1:47">
      <c r="A126" s="58" t="s">
        <v>267</v>
      </c>
      <c r="B126" s="58">
        <v>2018</v>
      </c>
      <c r="C126" s="58"/>
      <c r="D126" s="63" t="s">
        <v>14</v>
      </c>
      <c r="E126" s="64">
        <v>5</v>
      </c>
      <c r="F126" s="64">
        <v>8</v>
      </c>
      <c r="G126" s="64">
        <v>4</v>
      </c>
      <c r="H126" s="64">
        <v>4</v>
      </c>
      <c r="I126" s="64">
        <v>4</v>
      </c>
      <c r="J126" s="64">
        <v>2</v>
      </c>
      <c r="K126" s="64" t="s">
        <v>41</v>
      </c>
      <c r="L126" s="65" t="s">
        <v>15</v>
      </c>
      <c r="M126" s="65"/>
      <c r="N126" s="64"/>
      <c r="O126" s="58"/>
      <c r="P126" s="58"/>
      <c r="Q126" s="58"/>
      <c r="R126" s="58"/>
      <c r="S126" s="58"/>
      <c r="T126" s="58"/>
      <c r="U126" s="58"/>
      <c r="V126" s="58"/>
      <c r="W126" s="67">
        <v>1</v>
      </c>
      <c r="X126" s="67">
        <v>2</v>
      </c>
      <c r="Y126" s="67">
        <v>4</v>
      </c>
      <c r="Z126" s="67"/>
      <c r="AA126" s="185" t="s">
        <v>1075</v>
      </c>
      <c r="AB126" s="58" t="s">
        <v>342</v>
      </c>
      <c r="AC126" s="60">
        <f t="shared" si="7"/>
        <v>1</v>
      </c>
      <c r="AD126" s="60">
        <f t="shared" si="8"/>
        <v>2</v>
      </c>
      <c r="AE126" s="61">
        <f t="shared" si="9"/>
        <v>3</v>
      </c>
      <c r="AF126" s="61">
        <f>INDEX($BA$26:BF$44,MATCH(AE126,$AZ$26:$AZ$44,-1),MATCH(D126,$BA$25:$BF$25))</f>
        <v>0</v>
      </c>
      <c r="AG126" s="61">
        <v>1</v>
      </c>
      <c r="AH126" s="61">
        <v>1</v>
      </c>
      <c r="AI126" s="61">
        <v>1.2</v>
      </c>
      <c r="AJ126" s="61">
        <v>1</v>
      </c>
      <c r="AK126" s="61">
        <v>1</v>
      </c>
      <c r="AL126" s="61">
        <v>0.8</v>
      </c>
      <c r="AM126" s="68">
        <f t="shared" si="10"/>
        <v>5625.6</v>
      </c>
      <c r="AN126" s="69">
        <f t="shared" si="11"/>
        <v>56256000</v>
      </c>
      <c r="AO126" s="69">
        <f t="shared" si="12"/>
        <v>0</v>
      </c>
      <c r="AP126" s="69">
        <f t="shared" si="13"/>
        <v>0</v>
      </c>
      <c r="AQ126" s="62"/>
      <c r="AR126" s="99"/>
      <c r="AS126" s="99"/>
      <c r="AT126" s="99"/>
      <c r="AU126" s="99"/>
    </row>
    <row r="127" spans="1:47">
      <c r="A127" s="11" t="s">
        <v>268</v>
      </c>
      <c r="B127" s="11">
        <v>2026</v>
      </c>
      <c r="D127" s="49" t="s">
        <v>14</v>
      </c>
      <c r="E127" s="47">
        <v>8</v>
      </c>
      <c r="F127" s="47" t="s">
        <v>18</v>
      </c>
      <c r="G127" s="47">
        <v>5</v>
      </c>
      <c r="H127" s="47">
        <v>4</v>
      </c>
      <c r="I127" s="47">
        <v>1</v>
      </c>
      <c r="J127" s="47">
        <v>1</v>
      </c>
      <c r="K127" s="47" t="s">
        <v>41</v>
      </c>
      <c r="L127" s="48" t="s">
        <v>15</v>
      </c>
      <c r="M127" s="48"/>
      <c r="N127" s="47"/>
      <c r="O127" s="11" t="s">
        <v>21</v>
      </c>
      <c r="W127" s="45">
        <v>1</v>
      </c>
      <c r="X127" s="45">
        <v>0</v>
      </c>
      <c r="Y127" s="45">
        <v>4</v>
      </c>
      <c r="Z127" s="45"/>
      <c r="AA127" s="184" t="s">
        <v>587</v>
      </c>
      <c r="AB127" s="11" t="s">
        <v>346</v>
      </c>
      <c r="AC127" s="60">
        <f t="shared" si="7"/>
        <v>1</v>
      </c>
      <c r="AD127" s="60">
        <f t="shared" si="8"/>
        <v>2</v>
      </c>
      <c r="AE127" s="61">
        <f t="shared" si="9"/>
        <v>3</v>
      </c>
      <c r="AF127" s="61">
        <f>INDEX($BA$26:BF$44,MATCH(AE127,$AZ$26:$AZ$44,-1),MATCH(D127,$BA$25:$BF$25))</f>
        <v>0</v>
      </c>
      <c r="AG127" s="61">
        <v>1</v>
      </c>
      <c r="AH127" s="61">
        <v>1</v>
      </c>
      <c r="AI127" s="61">
        <v>1</v>
      </c>
      <c r="AJ127" s="61">
        <v>1</v>
      </c>
      <c r="AK127" s="61">
        <v>1</v>
      </c>
      <c r="AL127" s="61">
        <v>0.8</v>
      </c>
      <c r="AM127" s="61">
        <f t="shared" si="10"/>
        <v>4688</v>
      </c>
      <c r="AN127" s="62">
        <f t="shared" si="11"/>
        <v>46880000</v>
      </c>
      <c r="AO127" s="62">
        <f t="shared" si="12"/>
        <v>0</v>
      </c>
      <c r="AP127" s="62">
        <f t="shared" si="13"/>
        <v>0</v>
      </c>
      <c r="AQ127" s="85"/>
      <c r="AR127" s="99"/>
      <c r="AS127" s="99"/>
      <c r="AT127" s="99"/>
      <c r="AU127" s="99"/>
    </row>
    <row r="128" spans="1:47">
      <c r="A128" s="11" t="s">
        <v>1076</v>
      </c>
      <c r="B128" s="11">
        <v>2202</v>
      </c>
      <c r="D128" s="49" t="s">
        <v>14</v>
      </c>
      <c r="E128" s="47">
        <v>2</v>
      </c>
      <c r="F128" s="47">
        <v>3</v>
      </c>
      <c r="G128" s="47">
        <v>5</v>
      </c>
      <c r="H128" s="47">
        <v>4</v>
      </c>
      <c r="I128" s="47">
        <v>5</v>
      </c>
      <c r="J128" s="47">
        <v>8</v>
      </c>
      <c r="K128" s="47" t="s">
        <v>41</v>
      </c>
      <c r="L128" s="48">
        <v>9</v>
      </c>
      <c r="M128" s="48"/>
      <c r="N128" s="47"/>
      <c r="W128" s="45">
        <v>1</v>
      </c>
      <c r="X128" s="45">
        <v>0</v>
      </c>
      <c r="Y128" s="45">
        <v>3</v>
      </c>
      <c r="Z128" s="45"/>
      <c r="AA128" s="184" t="s">
        <v>27</v>
      </c>
      <c r="AB128" s="11" t="s">
        <v>334</v>
      </c>
      <c r="AC128" s="60">
        <f t="shared" si="7"/>
        <v>1</v>
      </c>
      <c r="AD128" s="60">
        <f t="shared" si="8"/>
        <v>2</v>
      </c>
      <c r="AE128" s="61">
        <f t="shared" si="9"/>
        <v>3</v>
      </c>
      <c r="AF128" s="61">
        <f>INDEX($BA$26:BF$44,MATCH(AE128,$AZ$26:$AZ$44,-1),MATCH(D128,$BA$25:$BF$25))</f>
        <v>0</v>
      </c>
      <c r="AG128" s="61">
        <v>1</v>
      </c>
      <c r="AH128" s="61">
        <v>1</v>
      </c>
      <c r="AI128" s="61">
        <v>1</v>
      </c>
      <c r="AJ128" s="61">
        <v>1</v>
      </c>
      <c r="AK128" s="61">
        <v>0.8</v>
      </c>
      <c r="AL128" s="61">
        <v>0.8</v>
      </c>
      <c r="AM128" s="61">
        <f t="shared" si="10"/>
        <v>2342.4</v>
      </c>
      <c r="AN128" s="62">
        <f t="shared" si="11"/>
        <v>23424000</v>
      </c>
      <c r="AO128" s="62">
        <f t="shared" si="12"/>
        <v>0</v>
      </c>
      <c r="AP128" s="62">
        <f t="shared" si="13"/>
        <v>0</v>
      </c>
      <c r="AQ128" s="62"/>
      <c r="AR128" s="99"/>
      <c r="AS128" s="99"/>
      <c r="AT128" s="99"/>
      <c r="AU128" s="99"/>
    </row>
    <row r="129" spans="1:47">
      <c r="A129" s="11" t="s">
        <v>164</v>
      </c>
      <c r="B129" s="11">
        <v>2809</v>
      </c>
      <c r="D129" s="49" t="s">
        <v>22</v>
      </c>
      <c r="E129" s="47">
        <v>4</v>
      </c>
      <c r="F129" s="47">
        <v>4</v>
      </c>
      <c r="G129" s="47">
        <v>2</v>
      </c>
      <c r="H129" s="47">
        <v>4</v>
      </c>
      <c r="I129" s="47">
        <v>0</v>
      </c>
      <c r="J129" s="47">
        <v>4</v>
      </c>
      <c r="K129" s="47" t="s">
        <v>41</v>
      </c>
      <c r="L129" s="48">
        <v>8</v>
      </c>
      <c r="M129" s="48"/>
      <c r="N129" s="47"/>
      <c r="S129" s="59"/>
      <c r="T129" s="59"/>
      <c r="W129" s="45">
        <v>1</v>
      </c>
      <c r="X129" s="45">
        <v>0</v>
      </c>
      <c r="Y129" s="45">
        <v>2</v>
      </c>
      <c r="Z129" s="45"/>
      <c r="AA129" s="184" t="s">
        <v>27</v>
      </c>
      <c r="AB129" s="11" t="s">
        <v>335</v>
      </c>
      <c r="AC129" s="60">
        <f t="shared" si="7"/>
        <v>0.5</v>
      </c>
      <c r="AD129" s="60">
        <f t="shared" si="8"/>
        <v>2</v>
      </c>
      <c r="AE129" s="61">
        <f t="shared" si="9"/>
        <v>2.5</v>
      </c>
      <c r="AF129" s="61">
        <f>INDEX($BA$26:BF$44,MATCH(AE129,$AZ$26:$AZ$44,-1),MATCH(D129,$BA$25:$BF$25))</f>
        <v>-2.5</v>
      </c>
      <c r="AG129" s="61">
        <v>1</v>
      </c>
      <c r="AH129" s="61">
        <v>1</v>
      </c>
      <c r="AI129" s="61">
        <v>1</v>
      </c>
      <c r="AJ129" s="61">
        <v>1</v>
      </c>
      <c r="AK129" s="61">
        <v>0.8</v>
      </c>
      <c r="AL129" s="61">
        <v>0.8</v>
      </c>
      <c r="AM129" s="61">
        <f t="shared" si="10"/>
        <v>1465.6000000000001</v>
      </c>
      <c r="AN129" s="62">
        <f t="shared" si="11"/>
        <v>14656000.000000002</v>
      </c>
      <c r="AO129" s="62">
        <f t="shared" si="12"/>
        <v>0</v>
      </c>
      <c r="AP129" s="62">
        <f t="shared" si="13"/>
        <v>0</v>
      </c>
      <c r="AQ129" s="62"/>
      <c r="AR129" s="99"/>
      <c r="AS129" s="99"/>
      <c r="AT129" s="99"/>
      <c r="AU129" s="99"/>
    </row>
    <row r="130" spans="1:47">
      <c r="A130" s="11" t="s">
        <v>319</v>
      </c>
      <c r="B130" s="11">
        <v>3029</v>
      </c>
      <c r="D130" s="49" t="s">
        <v>14</v>
      </c>
      <c r="E130" s="47">
        <v>5</v>
      </c>
      <c r="F130" s="47">
        <v>3</v>
      </c>
      <c r="G130" s="47">
        <v>5</v>
      </c>
      <c r="H130" s="47">
        <v>4</v>
      </c>
      <c r="I130" s="47">
        <v>3</v>
      </c>
      <c r="J130" s="47">
        <v>6</v>
      </c>
      <c r="K130" s="47" t="s">
        <v>41</v>
      </c>
      <c r="L130" s="48" t="s">
        <v>18</v>
      </c>
      <c r="M130" s="48"/>
      <c r="N130" s="47" t="s">
        <v>23</v>
      </c>
      <c r="W130" s="45">
        <v>1</v>
      </c>
      <c r="X130" s="45">
        <v>0</v>
      </c>
      <c r="Y130" s="45">
        <v>4</v>
      </c>
      <c r="Z130" s="45"/>
      <c r="AA130" s="184" t="s">
        <v>587</v>
      </c>
      <c r="AB130" s="11" t="s">
        <v>347</v>
      </c>
      <c r="AC130" s="60">
        <f t="shared" si="7"/>
        <v>1</v>
      </c>
      <c r="AD130" s="60">
        <f t="shared" si="8"/>
        <v>2</v>
      </c>
      <c r="AE130" s="61">
        <f t="shared" si="9"/>
        <v>3</v>
      </c>
      <c r="AF130" s="61">
        <f>INDEX($BA$26:BF$44,MATCH(AE130,$AZ$26:$AZ$44,-1),MATCH(D130,$BA$25:$BF$25))</f>
        <v>0</v>
      </c>
      <c r="AG130" s="61">
        <v>1</v>
      </c>
      <c r="AH130" s="61">
        <v>1</v>
      </c>
      <c r="AI130" s="61">
        <v>1</v>
      </c>
      <c r="AJ130" s="61">
        <v>1</v>
      </c>
      <c r="AK130" s="61">
        <v>0.8</v>
      </c>
      <c r="AL130" s="61">
        <v>0.8</v>
      </c>
      <c r="AM130" s="61">
        <f t="shared" si="10"/>
        <v>6000</v>
      </c>
      <c r="AN130" s="62">
        <f t="shared" si="11"/>
        <v>60000000</v>
      </c>
      <c r="AO130" s="62">
        <f t="shared" si="12"/>
        <v>0</v>
      </c>
      <c r="AP130" s="62">
        <f t="shared" si="13"/>
        <v>0</v>
      </c>
      <c r="AQ130" s="62"/>
      <c r="AR130" s="99"/>
      <c r="AS130" s="99"/>
      <c r="AT130" s="99"/>
      <c r="AU130" s="99"/>
    </row>
    <row r="131" spans="1:47">
      <c r="A131" s="11" t="s">
        <v>120</v>
      </c>
      <c r="B131" s="11">
        <v>1810</v>
      </c>
      <c r="D131" s="49" t="s">
        <v>14</v>
      </c>
      <c r="E131" s="47">
        <v>7</v>
      </c>
      <c r="F131" s="47">
        <v>2</v>
      </c>
      <c r="G131" s="47">
        <v>8</v>
      </c>
      <c r="H131" s="47">
        <v>3</v>
      </c>
      <c r="I131" s="47" t="s">
        <v>18</v>
      </c>
      <c r="J131" s="47">
        <v>1</v>
      </c>
      <c r="K131" s="47" t="s">
        <v>41</v>
      </c>
      <c r="L131" s="48">
        <v>7</v>
      </c>
      <c r="M131" s="48"/>
      <c r="N131" s="47"/>
      <c r="O131" s="11" t="s">
        <v>33</v>
      </c>
      <c r="W131" s="45">
        <v>5</v>
      </c>
      <c r="X131" s="45">
        <v>2</v>
      </c>
      <c r="Y131" s="45">
        <v>2</v>
      </c>
      <c r="Z131" s="45"/>
      <c r="AA131" s="184" t="s">
        <v>588</v>
      </c>
      <c r="AB131" s="11" t="s">
        <v>334</v>
      </c>
      <c r="AC131" s="60">
        <f t="shared" si="7"/>
        <v>0.5</v>
      </c>
      <c r="AD131" s="60">
        <f t="shared" si="8"/>
        <v>1.5</v>
      </c>
      <c r="AE131" s="61">
        <f t="shared" si="9"/>
        <v>2</v>
      </c>
      <c r="AF131" s="61">
        <f>INDEX($BA$26:BF$44,MATCH(AE131,$AZ$26:$AZ$44,-1),MATCH(D131,$BA$25:$BF$25))</f>
        <v>0.5</v>
      </c>
      <c r="AG131" s="61">
        <v>1</v>
      </c>
      <c r="AH131" s="61">
        <v>1</v>
      </c>
      <c r="AI131" s="61">
        <v>1</v>
      </c>
      <c r="AJ131" s="61">
        <v>1</v>
      </c>
      <c r="AK131" s="61">
        <v>1</v>
      </c>
      <c r="AL131" s="61">
        <v>0.8</v>
      </c>
      <c r="AM131" s="61">
        <f t="shared" si="10"/>
        <v>1144</v>
      </c>
      <c r="AN131" s="62">
        <f t="shared" si="11"/>
        <v>5720000</v>
      </c>
      <c r="AO131" s="62">
        <f t="shared" si="12"/>
        <v>0</v>
      </c>
      <c r="AP131" s="62">
        <f t="shared" si="13"/>
        <v>0</v>
      </c>
      <c r="AQ131" s="62"/>
      <c r="AR131" s="99"/>
      <c r="AS131" s="99"/>
      <c r="AT131" s="99"/>
      <c r="AU131" s="99"/>
    </row>
    <row r="132" spans="1:47">
      <c r="A132" s="11" t="s">
        <v>263</v>
      </c>
      <c r="B132" s="11">
        <v>1936</v>
      </c>
      <c r="D132" s="49" t="s">
        <v>14</v>
      </c>
      <c r="E132" s="47">
        <v>8</v>
      </c>
      <c r="F132" s="47" t="s">
        <v>15</v>
      </c>
      <c r="G132" s="47">
        <v>3</v>
      </c>
      <c r="H132" s="47">
        <v>3</v>
      </c>
      <c r="I132" s="47">
        <v>3</v>
      </c>
      <c r="J132" s="47">
        <v>2</v>
      </c>
      <c r="K132" s="47" t="s">
        <v>41</v>
      </c>
      <c r="L132" s="48" t="s">
        <v>15</v>
      </c>
      <c r="M132" s="48"/>
      <c r="N132" s="47"/>
      <c r="O132" s="11" t="s">
        <v>21</v>
      </c>
      <c r="P132" s="11" t="s">
        <v>33</v>
      </c>
      <c r="Q132" s="11" t="s">
        <v>25</v>
      </c>
      <c r="W132" s="45">
        <v>5</v>
      </c>
      <c r="X132" s="45">
        <v>0</v>
      </c>
      <c r="Y132" s="45">
        <v>4</v>
      </c>
      <c r="Z132" s="45"/>
      <c r="AA132" s="184" t="s">
        <v>243</v>
      </c>
      <c r="AB132" s="11" t="s">
        <v>350</v>
      </c>
      <c r="AC132" s="60">
        <f t="shared" si="7"/>
        <v>1</v>
      </c>
      <c r="AD132" s="60">
        <f t="shared" si="8"/>
        <v>1.5</v>
      </c>
      <c r="AE132" s="61">
        <f t="shared" si="9"/>
        <v>2.5</v>
      </c>
      <c r="AF132" s="61">
        <f>INDEX($BA$26:BF$44,MATCH(AE132,$AZ$26:$AZ$44,-1),MATCH(D132,$BA$25:$BF$25))</f>
        <v>0.5</v>
      </c>
      <c r="AG132" s="61">
        <v>1</v>
      </c>
      <c r="AH132" s="61">
        <v>1</v>
      </c>
      <c r="AI132" s="61">
        <v>1</v>
      </c>
      <c r="AJ132" s="61">
        <v>0.8</v>
      </c>
      <c r="AK132" s="61">
        <v>1</v>
      </c>
      <c r="AL132" s="61">
        <v>0.8</v>
      </c>
      <c r="AM132" s="61">
        <f t="shared" si="10"/>
        <v>3750.4</v>
      </c>
      <c r="AN132" s="62">
        <f t="shared" si="11"/>
        <v>18752000</v>
      </c>
      <c r="AO132" s="62">
        <f t="shared" si="12"/>
        <v>0</v>
      </c>
      <c r="AP132" s="62">
        <f t="shared" si="13"/>
        <v>0</v>
      </c>
      <c r="AQ132" s="62"/>
      <c r="AR132" s="99"/>
      <c r="AS132" s="99"/>
      <c r="AT132" s="99"/>
      <c r="AU132" s="99"/>
    </row>
    <row r="133" spans="1:47">
      <c r="A133" s="11" t="s">
        <v>141</v>
      </c>
      <c r="B133" s="11">
        <v>2406</v>
      </c>
      <c r="D133" s="49" t="s">
        <v>17</v>
      </c>
      <c r="E133" s="47">
        <v>7</v>
      </c>
      <c r="F133" s="47">
        <v>7</v>
      </c>
      <c r="G133" s="47">
        <v>4</v>
      </c>
      <c r="H133" s="47">
        <v>3</v>
      </c>
      <c r="I133" s="47">
        <v>2</v>
      </c>
      <c r="J133" s="47">
        <v>0</v>
      </c>
      <c r="K133" s="47" t="s">
        <v>41</v>
      </c>
      <c r="L133" s="48">
        <v>8</v>
      </c>
      <c r="M133" s="48"/>
      <c r="N133" s="47"/>
      <c r="O133" s="11" t="s">
        <v>33</v>
      </c>
      <c r="P133" s="11" t="s">
        <v>25</v>
      </c>
      <c r="S133" s="59"/>
      <c r="T133" s="59"/>
      <c r="W133" s="45">
        <v>5</v>
      </c>
      <c r="X133" s="45">
        <v>0</v>
      </c>
      <c r="Y133" s="45">
        <v>4</v>
      </c>
      <c r="Z133" s="45"/>
      <c r="AA133" s="184" t="s">
        <v>592</v>
      </c>
      <c r="AB133" s="11" t="s">
        <v>334</v>
      </c>
      <c r="AC133" s="60">
        <f t="shared" si="7"/>
        <v>0.5</v>
      </c>
      <c r="AD133" s="60">
        <f t="shared" si="8"/>
        <v>1.5</v>
      </c>
      <c r="AE133" s="61">
        <f t="shared" si="9"/>
        <v>2</v>
      </c>
      <c r="AF133" s="61">
        <f>INDEX($BA$26:BF$44,MATCH(AE133,$AZ$26:$AZ$44,-1),MATCH(D133,$BA$25:$BF$25))</f>
        <v>0</v>
      </c>
      <c r="AG133" s="61">
        <v>1</v>
      </c>
      <c r="AH133" s="61">
        <v>1</v>
      </c>
      <c r="AI133" s="61">
        <v>1</v>
      </c>
      <c r="AJ133" s="61">
        <v>1</v>
      </c>
      <c r="AK133" s="61">
        <v>1</v>
      </c>
      <c r="AL133" s="61">
        <v>0.8</v>
      </c>
      <c r="AM133" s="61">
        <f t="shared" si="10"/>
        <v>1832</v>
      </c>
      <c r="AN133" s="62">
        <f t="shared" si="11"/>
        <v>9160000</v>
      </c>
      <c r="AO133" s="62">
        <f t="shared" si="12"/>
        <v>0</v>
      </c>
      <c r="AP133" s="62">
        <f t="shared" si="13"/>
        <v>0</v>
      </c>
      <c r="AQ133" s="85"/>
      <c r="AR133" s="99"/>
      <c r="AS133" s="99"/>
      <c r="AT133" s="99"/>
      <c r="AU133" s="99"/>
    </row>
    <row r="134" spans="1:47">
      <c r="A134" s="11" t="s">
        <v>192</v>
      </c>
      <c r="B134" s="11">
        <v>517</v>
      </c>
      <c r="D134" s="49" t="s">
        <v>17</v>
      </c>
      <c r="E134" s="47">
        <v>5</v>
      </c>
      <c r="F134" s="47">
        <v>3</v>
      </c>
      <c r="G134" s="47">
        <v>4</v>
      </c>
      <c r="H134" s="47">
        <v>3</v>
      </c>
      <c r="I134" s="47">
        <v>2</v>
      </c>
      <c r="J134" s="47">
        <v>0</v>
      </c>
      <c r="K134" s="47" t="s">
        <v>41</v>
      </c>
      <c r="L134" s="48">
        <v>9</v>
      </c>
      <c r="M134" s="48"/>
      <c r="N134" s="47"/>
      <c r="O134" s="11" t="s">
        <v>33</v>
      </c>
      <c r="P134" s="11" t="s">
        <v>25</v>
      </c>
      <c r="W134" s="45">
        <v>4</v>
      </c>
      <c r="X134" s="45">
        <v>0</v>
      </c>
      <c r="Y134" s="45">
        <v>2</v>
      </c>
      <c r="Z134" s="45"/>
      <c r="AA134" s="184" t="s">
        <v>54</v>
      </c>
      <c r="AB134" s="11" t="s">
        <v>340</v>
      </c>
      <c r="AC134" s="60">
        <f t="shared" si="7"/>
        <v>1</v>
      </c>
      <c r="AD134" s="60">
        <f t="shared" si="8"/>
        <v>1.5</v>
      </c>
      <c r="AE134" s="61">
        <f t="shared" si="9"/>
        <v>2.5</v>
      </c>
      <c r="AF134" s="61">
        <f>INDEX($BA$26:BF$44,MATCH(AE134,$AZ$26:$AZ$44,-1),MATCH(D134,$BA$25:$BF$25))</f>
        <v>0</v>
      </c>
      <c r="AG134" s="61">
        <v>1</v>
      </c>
      <c r="AH134" s="61">
        <v>1</v>
      </c>
      <c r="AI134" s="61">
        <v>1</v>
      </c>
      <c r="AJ134" s="61">
        <v>1</v>
      </c>
      <c r="AK134" s="61">
        <v>0.8</v>
      </c>
      <c r="AL134" s="61">
        <v>0.8</v>
      </c>
      <c r="AM134" s="61">
        <f t="shared" si="10"/>
        <v>2342.4</v>
      </c>
      <c r="AN134" s="62">
        <f t="shared" si="11"/>
        <v>9369600</v>
      </c>
      <c r="AO134" s="62">
        <f t="shared" si="12"/>
        <v>0</v>
      </c>
      <c r="AP134" s="62">
        <f t="shared" si="13"/>
        <v>0</v>
      </c>
      <c r="AQ134" s="69"/>
      <c r="AR134" s="99"/>
      <c r="AS134" s="99"/>
      <c r="AT134" s="99"/>
      <c r="AU134" s="99"/>
    </row>
    <row r="135" spans="1:47">
      <c r="A135" s="11" t="s">
        <v>1070</v>
      </c>
      <c r="B135" s="11">
        <v>1114</v>
      </c>
      <c r="D135" s="49" t="s">
        <v>14</v>
      </c>
      <c r="E135" s="47">
        <v>4</v>
      </c>
      <c r="F135" s="47">
        <v>4</v>
      </c>
      <c r="G135" s="47">
        <v>5</v>
      </c>
      <c r="H135" s="47">
        <v>3</v>
      </c>
      <c r="I135" s="47">
        <v>3</v>
      </c>
      <c r="J135" s="47">
        <v>3</v>
      </c>
      <c r="K135" s="47" t="s">
        <v>41</v>
      </c>
      <c r="L135" s="48" t="s">
        <v>15</v>
      </c>
      <c r="M135" s="48"/>
      <c r="N135" s="47" t="s">
        <v>23</v>
      </c>
      <c r="O135" s="11" t="s">
        <v>33</v>
      </c>
      <c r="W135" s="45">
        <v>4</v>
      </c>
      <c r="X135" s="45">
        <v>1</v>
      </c>
      <c r="Y135" s="45">
        <v>1</v>
      </c>
      <c r="Z135" s="45"/>
      <c r="AA135" s="184" t="s">
        <v>54</v>
      </c>
      <c r="AB135" s="11" t="s">
        <v>341</v>
      </c>
      <c r="AC135" s="60">
        <f t="shared" si="7"/>
        <v>1</v>
      </c>
      <c r="AD135" s="60">
        <f t="shared" si="8"/>
        <v>1.5</v>
      </c>
      <c r="AE135" s="61">
        <f t="shared" si="9"/>
        <v>2.5</v>
      </c>
      <c r="AF135" s="61">
        <f>INDEX($BA$26:BF$44,MATCH(AE135,$AZ$26:$AZ$44,-1),MATCH(D135,$BA$25:$BF$25))</f>
        <v>0.5</v>
      </c>
      <c r="AG135" s="61">
        <v>1</v>
      </c>
      <c r="AH135" s="61">
        <v>1</v>
      </c>
      <c r="AI135" s="61">
        <v>1</v>
      </c>
      <c r="AJ135" s="61">
        <v>1</v>
      </c>
      <c r="AK135" s="61">
        <v>1</v>
      </c>
      <c r="AL135" s="61">
        <v>0.8</v>
      </c>
      <c r="AM135" s="61">
        <f t="shared" si="10"/>
        <v>4688</v>
      </c>
      <c r="AN135" s="62">
        <f t="shared" si="11"/>
        <v>18752000</v>
      </c>
      <c r="AO135" s="62">
        <f t="shared" si="12"/>
        <v>0</v>
      </c>
      <c r="AP135" s="62">
        <f t="shared" si="13"/>
        <v>0</v>
      </c>
      <c r="AQ135" s="62"/>
      <c r="AR135" s="99"/>
      <c r="AS135" s="99"/>
      <c r="AT135" s="99"/>
      <c r="AU135" s="99"/>
    </row>
    <row r="136" spans="1:47">
      <c r="A136" s="11" t="s">
        <v>226</v>
      </c>
      <c r="B136" s="11">
        <v>1218</v>
      </c>
      <c r="D136" s="49" t="s">
        <v>16</v>
      </c>
      <c r="E136" s="47">
        <v>5</v>
      </c>
      <c r="F136" s="47">
        <v>7</v>
      </c>
      <c r="G136" s="47">
        <v>3</v>
      </c>
      <c r="H136" s="47">
        <v>3</v>
      </c>
      <c r="I136" s="47">
        <v>3</v>
      </c>
      <c r="J136" s="47">
        <v>6</v>
      </c>
      <c r="K136" s="47" t="s">
        <v>41</v>
      </c>
      <c r="L136" s="48">
        <v>3</v>
      </c>
      <c r="M136" s="48"/>
      <c r="N136" s="47"/>
      <c r="O136" s="11" t="s">
        <v>33</v>
      </c>
      <c r="P136" s="11" t="s">
        <v>25</v>
      </c>
      <c r="W136" s="45">
        <v>4</v>
      </c>
      <c r="X136" s="45">
        <v>0</v>
      </c>
      <c r="Y136" s="45">
        <v>3</v>
      </c>
      <c r="Z136" s="45"/>
      <c r="AA136" s="184" t="s">
        <v>54</v>
      </c>
      <c r="AB136" s="11" t="s">
        <v>341</v>
      </c>
      <c r="AC136" s="60">
        <f t="shared" si="7"/>
        <v>0</v>
      </c>
      <c r="AD136" s="60">
        <f t="shared" si="8"/>
        <v>1.5</v>
      </c>
      <c r="AE136" s="61">
        <f t="shared" si="9"/>
        <v>1.5</v>
      </c>
      <c r="AF136" s="61">
        <f>INDEX($BA$26:BF$44,MATCH(AE136,$AZ$26:$AZ$44,-1),MATCH(D136,$BA$25:$BF$25))</f>
        <v>0.5</v>
      </c>
      <c r="AG136" s="61">
        <v>1</v>
      </c>
      <c r="AH136" s="61">
        <v>1</v>
      </c>
      <c r="AI136" s="61">
        <v>1</v>
      </c>
      <c r="AJ136" s="61">
        <v>1</v>
      </c>
      <c r="AK136" s="61">
        <v>0.8</v>
      </c>
      <c r="AL136" s="61">
        <v>0.8</v>
      </c>
      <c r="AM136" s="61">
        <f t="shared" si="10"/>
        <v>140.80000000000001</v>
      </c>
      <c r="AN136" s="62">
        <f t="shared" si="11"/>
        <v>563200</v>
      </c>
      <c r="AO136" s="62">
        <f t="shared" si="12"/>
        <v>0</v>
      </c>
      <c r="AP136" s="62">
        <f t="shared" si="13"/>
        <v>0</v>
      </c>
      <c r="AQ136" s="62"/>
      <c r="AR136" s="99"/>
      <c r="AS136" s="99"/>
      <c r="AT136" s="99"/>
      <c r="AU136" s="99"/>
    </row>
    <row r="137" spans="1:47">
      <c r="A137" s="11" t="s">
        <v>114</v>
      </c>
      <c r="B137" s="11">
        <v>1706</v>
      </c>
      <c r="D137" s="49" t="s">
        <v>14</v>
      </c>
      <c r="E137" s="47">
        <v>2</v>
      </c>
      <c r="F137" s="47">
        <v>1</v>
      </c>
      <c r="G137" s="47">
        <v>0</v>
      </c>
      <c r="H137" s="47">
        <v>3</v>
      </c>
      <c r="I137" s="47" t="s">
        <v>18</v>
      </c>
      <c r="J137" s="47">
        <v>7</v>
      </c>
      <c r="K137" s="47" t="s">
        <v>41</v>
      </c>
      <c r="L137" s="48">
        <v>9</v>
      </c>
      <c r="M137" s="48"/>
      <c r="N137" s="47"/>
      <c r="O137" s="11" t="s">
        <v>33</v>
      </c>
      <c r="W137" s="45">
        <v>4</v>
      </c>
      <c r="X137" s="45">
        <v>0</v>
      </c>
      <c r="Y137" s="45">
        <v>4</v>
      </c>
      <c r="Z137" s="45"/>
      <c r="AA137" s="184" t="s">
        <v>589</v>
      </c>
      <c r="AB137" s="11" t="s">
        <v>334</v>
      </c>
      <c r="AC137" s="60">
        <f t="shared" si="7"/>
        <v>1</v>
      </c>
      <c r="AD137" s="60">
        <f t="shared" si="8"/>
        <v>1.5</v>
      </c>
      <c r="AE137" s="61">
        <f t="shared" si="9"/>
        <v>2.5</v>
      </c>
      <c r="AF137" s="61">
        <f>INDEX($BA$26:BF$44,MATCH(AE137,$AZ$26:$AZ$44,-1),MATCH(D137,$BA$25:$BF$25))</f>
        <v>0.5</v>
      </c>
      <c r="AG137" s="61">
        <v>1</v>
      </c>
      <c r="AH137" s="61">
        <v>1</v>
      </c>
      <c r="AI137" s="61">
        <v>1</v>
      </c>
      <c r="AJ137" s="61">
        <v>1</v>
      </c>
      <c r="AK137" s="61">
        <v>1</v>
      </c>
      <c r="AL137" s="61">
        <v>0.8</v>
      </c>
      <c r="AM137" s="61">
        <f t="shared" si="10"/>
        <v>2928</v>
      </c>
      <c r="AN137" s="62">
        <f t="shared" si="11"/>
        <v>11712000</v>
      </c>
      <c r="AO137" s="62">
        <f t="shared" si="12"/>
        <v>0</v>
      </c>
      <c r="AP137" s="62">
        <f t="shared" si="13"/>
        <v>0</v>
      </c>
      <c r="AQ137" s="85"/>
      <c r="AR137" s="99"/>
      <c r="AS137" s="99"/>
      <c r="AT137" s="99"/>
      <c r="AU137" s="99"/>
    </row>
    <row r="138" spans="1:47">
      <c r="A138" s="11" t="s">
        <v>265</v>
      </c>
      <c r="B138" s="11">
        <v>1939</v>
      </c>
      <c r="D138" s="49" t="s">
        <v>18</v>
      </c>
      <c r="E138" s="47">
        <v>2</v>
      </c>
      <c r="F138" s="47">
        <v>0</v>
      </c>
      <c r="G138" s="47">
        <v>0</v>
      </c>
      <c r="H138" s="47">
        <v>3</v>
      </c>
      <c r="I138" s="47">
        <v>1</v>
      </c>
      <c r="J138" s="47">
        <v>1</v>
      </c>
      <c r="K138" s="47" t="s">
        <v>41</v>
      </c>
      <c r="L138" s="48" t="s">
        <v>15</v>
      </c>
      <c r="M138" s="48"/>
      <c r="N138" s="47"/>
      <c r="O138" s="11" t="s">
        <v>33</v>
      </c>
      <c r="P138" s="11" t="s">
        <v>25</v>
      </c>
      <c r="Q138" s="11" t="s">
        <v>34</v>
      </c>
      <c r="W138" s="45">
        <v>4</v>
      </c>
      <c r="X138" s="45">
        <v>0</v>
      </c>
      <c r="Y138" s="45">
        <v>1</v>
      </c>
      <c r="Z138" s="45"/>
      <c r="AA138" s="184" t="s">
        <v>243</v>
      </c>
      <c r="AB138" s="11" t="s">
        <v>350</v>
      </c>
      <c r="AC138" s="60">
        <f t="shared" si="7"/>
        <v>1</v>
      </c>
      <c r="AD138" s="60">
        <f t="shared" si="8"/>
        <v>1.5</v>
      </c>
      <c r="AE138" s="61">
        <f t="shared" si="9"/>
        <v>2.5</v>
      </c>
      <c r="AF138" s="61">
        <f>INDEX($BA$26:BF$44,MATCH(AE138,$AZ$26:$AZ$44,-1),MATCH(D138,$BA$25:$BF$25))</f>
        <v>0.5</v>
      </c>
      <c r="AG138" s="61">
        <v>1</v>
      </c>
      <c r="AH138" s="61">
        <v>1</v>
      </c>
      <c r="AI138" s="61">
        <v>1</v>
      </c>
      <c r="AJ138" s="61">
        <v>1</v>
      </c>
      <c r="AK138" s="61">
        <v>1</v>
      </c>
      <c r="AL138" s="61">
        <v>0.8</v>
      </c>
      <c r="AM138" s="61">
        <f t="shared" si="10"/>
        <v>4688</v>
      </c>
      <c r="AN138" s="62">
        <f t="shared" si="11"/>
        <v>18752000</v>
      </c>
      <c r="AO138" s="62">
        <f t="shared" si="12"/>
        <v>0</v>
      </c>
      <c r="AP138" s="62">
        <f t="shared" si="13"/>
        <v>0</v>
      </c>
      <c r="AQ138" s="69"/>
      <c r="AR138" s="99"/>
      <c r="AS138" s="99"/>
      <c r="AT138" s="99"/>
      <c r="AU138" s="99"/>
    </row>
    <row r="139" spans="1:47">
      <c r="A139" s="11" t="s">
        <v>100</v>
      </c>
      <c r="B139" s="11">
        <v>1303</v>
      </c>
      <c r="D139" s="49" t="s">
        <v>22</v>
      </c>
      <c r="E139" s="47">
        <v>6</v>
      </c>
      <c r="F139" s="47">
        <v>4</v>
      </c>
      <c r="G139" s="47" t="s">
        <v>15</v>
      </c>
      <c r="H139" s="47">
        <v>3</v>
      </c>
      <c r="I139" s="47">
        <v>5</v>
      </c>
      <c r="J139" s="47">
        <v>3</v>
      </c>
      <c r="K139" s="47" t="s">
        <v>41</v>
      </c>
      <c r="L139" s="48">
        <v>7</v>
      </c>
      <c r="M139" s="48"/>
      <c r="N139" s="47"/>
      <c r="O139" s="11" t="s">
        <v>33</v>
      </c>
      <c r="P139" s="11" t="s">
        <v>30</v>
      </c>
      <c r="W139" s="45">
        <v>3</v>
      </c>
      <c r="X139" s="45">
        <v>0</v>
      </c>
      <c r="Y139" s="45">
        <v>4</v>
      </c>
      <c r="Z139" s="45"/>
      <c r="AA139" s="184" t="s">
        <v>27</v>
      </c>
      <c r="AB139" s="11" t="s">
        <v>333</v>
      </c>
      <c r="AC139" s="60">
        <f t="shared" si="7"/>
        <v>0.5</v>
      </c>
      <c r="AD139" s="60">
        <f t="shared" si="8"/>
        <v>1.5</v>
      </c>
      <c r="AE139" s="61">
        <f t="shared" si="9"/>
        <v>2</v>
      </c>
      <c r="AF139" s="61">
        <f>INDEX($BA$26:BF$44,MATCH(AE139,$AZ$26:$AZ$44,-1),MATCH(D139,$BA$25:$BF$25))</f>
        <v>-2.5</v>
      </c>
      <c r="AG139" s="61">
        <v>1</v>
      </c>
      <c r="AH139" s="61">
        <v>1</v>
      </c>
      <c r="AI139" s="61">
        <v>1</v>
      </c>
      <c r="AJ139" s="61">
        <v>0.8</v>
      </c>
      <c r="AK139" s="61">
        <v>1</v>
      </c>
      <c r="AL139" s="61">
        <v>0.8</v>
      </c>
      <c r="AM139" s="61">
        <f t="shared" si="10"/>
        <v>915.2</v>
      </c>
      <c r="AN139" s="62">
        <f t="shared" si="11"/>
        <v>2745600</v>
      </c>
      <c r="AO139" s="62">
        <f t="shared" si="12"/>
        <v>0</v>
      </c>
      <c r="AP139" s="62">
        <f t="shared" si="13"/>
        <v>0</v>
      </c>
      <c r="AQ139" s="62"/>
      <c r="AR139" s="99"/>
      <c r="AS139" s="99"/>
      <c r="AT139" s="99"/>
      <c r="AU139" s="99"/>
    </row>
    <row r="140" spans="1:47">
      <c r="A140" s="11" t="s">
        <v>163</v>
      </c>
      <c r="B140" s="11">
        <v>2808</v>
      </c>
      <c r="D140" s="49" t="s">
        <v>17</v>
      </c>
      <c r="E140" s="47">
        <v>5</v>
      </c>
      <c r="F140" s="47">
        <v>7</v>
      </c>
      <c r="G140" s="47">
        <v>4</v>
      </c>
      <c r="H140" s="47">
        <v>3</v>
      </c>
      <c r="I140" s="47">
        <v>0</v>
      </c>
      <c r="J140" s="47">
        <v>0</v>
      </c>
      <c r="K140" s="47" t="s">
        <v>41</v>
      </c>
      <c r="L140" s="48">
        <v>6</v>
      </c>
      <c r="M140" s="48"/>
      <c r="N140" s="47"/>
      <c r="O140" s="11" t="s">
        <v>33</v>
      </c>
      <c r="S140" s="59"/>
      <c r="T140" s="59"/>
      <c r="W140" s="45">
        <v>3</v>
      </c>
      <c r="X140" s="45">
        <v>1</v>
      </c>
      <c r="Y140" s="45">
        <v>4</v>
      </c>
      <c r="Z140" s="45"/>
      <c r="AA140" s="184" t="s">
        <v>27</v>
      </c>
      <c r="AB140" s="11" t="s">
        <v>335</v>
      </c>
      <c r="AC140" s="60">
        <f t="shared" si="7"/>
        <v>0.5</v>
      </c>
      <c r="AD140" s="60">
        <f t="shared" si="8"/>
        <v>1.5</v>
      </c>
      <c r="AE140" s="61">
        <f t="shared" si="9"/>
        <v>2</v>
      </c>
      <c r="AF140" s="61">
        <f>INDEX($BA$26:BF$44,MATCH(AE140,$AZ$26:$AZ$44,-1),MATCH(D140,$BA$25:$BF$25))</f>
        <v>0</v>
      </c>
      <c r="AG140" s="61">
        <v>1</v>
      </c>
      <c r="AH140" s="61">
        <v>1</v>
      </c>
      <c r="AI140" s="61">
        <v>1</v>
      </c>
      <c r="AJ140" s="61">
        <v>1</v>
      </c>
      <c r="AK140" s="61">
        <v>1</v>
      </c>
      <c r="AL140" s="61">
        <v>0.8</v>
      </c>
      <c r="AM140" s="61">
        <f t="shared" si="10"/>
        <v>716</v>
      </c>
      <c r="AN140" s="62">
        <f t="shared" si="11"/>
        <v>2148000</v>
      </c>
      <c r="AO140" s="62">
        <f t="shared" si="12"/>
        <v>1</v>
      </c>
      <c r="AP140" s="62">
        <f t="shared" si="13"/>
        <v>3</v>
      </c>
      <c r="AQ140" s="69"/>
      <c r="AR140" s="99"/>
      <c r="AS140" s="99"/>
      <c r="AT140" s="99"/>
      <c r="AU140" s="99"/>
    </row>
    <row r="141" spans="1:47">
      <c r="A141" s="58" t="s">
        <v>57</v>
      </c>
      <c r="B141" s="58">
        <v>102</v>
      </c>
      <c r="C141" s="58"/>
      <c r="D141" s="63" t="s">
        <v>17</v>
      </c>
      <c r="E141" s="64">
        <v>7</v>
      </c>
      <c r="F141" s="64">
        <v>6</v>
      </c>
      <c r="G141" s="64">
        <v>7</v>
      </c>
      <c r="H141" s="64">
        <v>3</v>
      </c>
      <c r="I141" s="64">
        <v>2</v>
      </c>
      <c r="J141" s="64">
        <v>3</v>
      </c>
      <c r="K141" s="64" t="s">
        <v>41</v>
      </c>
      <c r="L141" s="65" t="s">
        <v>15</v>
      </c>
      <c r="M141" s="65"/>
      <c r="N141" s="64"/>
      <c r="O141" s="58" t="s">
        <v>33</v>
      </c>
      <c r="P141" s="58" t="s">
        <v>25</v>
      </c>
      <c r="Q141" s="58"/>
      <c r="R141" s="58"/>
      <c r="S141" s="58"/>
      <c r="T141" s="58"/>
      <c r="U141" s="58"/>
      <c r="V141" s="58"/>
      <c r="W141" s="67">
        <v>2</v>
      </c>
      <c r="X141" s="67">
        <v>0</v>
      </c>
      <c r="Y141" s="67">
        <v>3</v>
      </c>
      <c r="Z141" s="67"/>
      <c r="AA141" s="185" t="s">
        <v>1067</v>
      </c>
      <c r="AB141" s="58" t="s">
        <v>332</v>
      </c>
      <c r="AC141" s="60">
        <f t="shared" si="7"/>
        <v>1</v>
      </c>
      <c r="AD141" s="60">
        <f t="shared" si="8"/>
        <v>1.5</v>
      </c>
      <c r="AE141" s="61">
        <f t="shared" si="9"/>
        <v>2.5</v>
      </c>
      <c r="AF141" s="61">
        <f>INDEX($BA$26:BF$44,MATCH(AE141,$AZ$26:$AZ$44,-1),MATCH(D141,$BA$25:$BF$25))</f>
        <v>0</v>
      </c>
      <c r="AG141" s="61">
        <v>1</v>
      </c>
      <c r="AH141" s="61">
        <v>1</v>
      </c>
      <c r="AI141" s="61">
        <v>1</v>
      </c>
      <c r="AJ141" s="61">
        <v>0.8</v>
      </c>
      <c r="AK141" s="61">
        <v>1</v>
      </c>
      <c r="AL141" s="61">
        <v>0.8</v>
      </c>
      <c r="AM141" s="68">
        <f t="shared" si="10"/>
        <v>3750.4</v>
      </c>
      <c r="AN141" s="69">
        <f t="shared" si="11"/>
        <v>7500800</v>
      </c>
      <c r="AO141" s="69">
        <f t="shared" si="12"/>
        <v>0</v>
      </c>
      <c r="AP141" s="69">
        <f t="shared" si="13"/>
        <v>0</v>
      </c>
      <c r="AQ141" s="62"/>
      <c r="AR141" s="99"/>
      <c r="AS141" s="99"/>
      <c r="AT141" s="99"/>
      <c r="AU141" s="99"/>
    </row>
    <row r="142" spans="1:47">
      <c r="A142" s="11" t="s">
        <v>64</v>
      </c>
      <c r="B142" s="11">
        <v>208</v>
      </c>
      <c r="D142" s="49" t="s">
        <v>17</v>
      </c>
      <c r="E142" s="47">
        <v>1</v>
      </c>
      <c r="F142" s="47">
        <v>3</v>
      </c>
      <c r="G142" s="47">
        <v>0</v>
      </c>
      <c r="H142" s="47">
        <v>3</v>
      </c>
      <c r="I142" s="47">
        <v>3</v>
      </c>
      <c r="J142" s="47">
        <v>5</v>
      </c>
      <c r="K142" s="47" t="s">
        <v>41</v>
      </c>
      <c r="L142" s="48">
        <v>8</v>
      </c>
      <c r="M142" s="48"/>
      <c r="N142" s="47"/>
      <c r="O142" s="11" t="s">
        <v>35</v>
      </c>
      <c r="P142" s="11" t="s">
        <v>33</v>
      </c>
      <c r="W142" s="45">
        <v>2</v>
      </c>
      <c r="X142" s="45">
        <v>0</v>
      </c>
      <c r="Y142" s="45">
        <v>1</v>
      </c>
      <c r="Z142" s="45"/>
      <c r="AA142" s="184" t="s">
        <v>1067</v>
      </c>
      <c r="AB142" s="11" t="s">
        <v>332</v>
      </c>
      <c r="AC142" s="60">
        <f t="shared" si="7"/>
        <v>0.5</v>
      </c>
      <c r="AD142" s="60">
        <f t="shared" si="8"/>
        <v>1.5</v>
      </c>
      <c r="AE142" s="61">
        <f t="shared" si="9"/>
        <v>2</v>
      </c>
      <c r="AF142" s="61">
        <f>INDEX($BA$26:BF$44,MATCH(AE142,$AZ$26:$AZ$44,-1),MATCH(D142,$BA$25:$BF$25))</f>
        <v>0</v>
      </c>
      <c r="AG142" s="61">
        <v>1</v>
      </c>
      <c r="AH142" s="61">
        <v>1</v>
      </c>
      <c r="AI142" s="61">
        <v>1</v>
      </c>
      <c r="AJ142" s="61">
        <v>1</v>
      </c>
      <c r="AK142" s="61">
        <v>0.8</v>
      </c>
      <c r="AL142" s="61">
        <v>0.8</v>
      </c>
      <c r="AM142" s="61">
        <f t="shared" si="10"/>
        <v>1465.6000000000001</v>
      </c>
      <c r="AN142" s="62">
        <f t="shared" si="11"/>
        <v>2931200.0000000005</v>
      </c>
      <c r="AO142" s="62">
        <f t="shared" si="12"/>
        <v>0</v>
      </c>
      <c r="AP142" s="62">
        <f t="shared" si="13"/>
        <v>0</v>
      </c>
      <c r="AQ142" s="62"/>
      <c r="AR142" s="99"/>
      <c r="AS142" s="99"/>
      <c r="AT142" s="99"/>
      <c r="AU142" s="99"/>
    </row>
    <row r="143" spans="1:47">
      <c r="A143" s="78" t="s">
        <v>195</v>
      </c>
      <c r="B143" s="78">
        <v>534</v>
      </c>
      <c r="C143" s="78"/>
      <c r="D143" s="79" t="s">
        <v>17</v>
      </c>
      <c r="E143" s="80">
        <v>3</v>
      </c>
      <c r="F143" s="80">
        <v>5</v>
      </c>
      <c r="G143" s="80">
        <v>3</v>
      </c>
      <c r="H143" s="80">
        <v>3</v>
      </c>
      <c r="I143" s="80">
        <v>1</v>
      </c>
      <c r="J143" s="80">
        <v>3</v>
      </c>
      <c r="K143" s="80" t="s">
        <v>41</v>
      </c>
      <c r="L143" s="81" t="s">
        <v>15</v>
      </c>
      <c r="M143" s="81"/>
      <c r="N143" s="80"/>
      <c r="O143" s="78" t="s">
        <v>33</v>
      </c>
      <c r="P143" s="78"/>
      <c r="Q143" s="78"/>
      <c r="R143" s="78"/>
      <c r="S143" s="78"/>
      <c r="T143" s="78"/>
      <c r="U143" s="78"/>
      <c r="V143" s="78"/>
      <c r="W143" s="56">
        <v>2</v>
      </c>
      <c r="X143" s="56">
        <v>0</v>
      </c>
      <c r="Y143" s="56">
        <v>2</v>
      </c>
      <c r="Z143" s="56"/>
      <c r="AA143" s="186" t="s">
        <v>207</v>
      </c>
      <c r="AB143" s="78" t="s">
        <v>348</v>
      </c>
      <c r="AC143" s="60">
        <f t="shared" si="7"/>
        <v>1</v>
      </c>
      <c r="AD143" s="60">
        <f t="shared" si="8"/>
        <v>1.5</v>
      </c>
      <c r="AE143" s="61">
        <f t="shared" si="9"/>
        <v>2.5</v>
      </c>
      <c r="AF143" s="61">
        <f>INDEX($BA$26:BF$44,MATCH(AE143,$AZ$26:$AZ$44,-1),MATCH(D143,$BA$25:$BF$25))</f>
        <v>0</v>
      </c>
      <c r="AG143" s="61">
        <v>1</v>
      </c>
      <c r="AH143" s="61">
        <v>1</v>
      </c>
      <c r="AI143" s="61">
        <v>1</v>
      </c>
      <c r="AJ143" s="61">
        <v>1</v>
      </c>
      <c r="AK143" s="61">
        <v>1</v>
      </c>
      <c r="AL143" s="61">
        <v>0.8</v>
      </c>
      <c r="AM143" s="84">
        <f t="shared" si="10"/>
        <v>4688</v>
      </c>
      <c r="AN143" s="85">
        <f t="shared" si="11"/>
        <v>9376000</v>
      </c>
      <c r="AO143" s="85">
        <f t="shared" si="12"/>
        <v>0</v>
      </c>
      <c r="AP143" s="85">
        <f t="shared" si="13"/>
        <v>0</v>
      </c>
      <c r="AQ143" s="62"/>
      <c r="AR143" s="99"/>
      <c r="AS143" s="99"/>
      <c r="AT143" s="99"/>
      <c r="AU143" s="99"/>
    </row>
    <row r="144" spans="1:47">
      <c r="A144" s="11" t="s">
        <v>206</v>
      </c>
      <c r="B144" s="11">
        <v>831</v>
      </c>
      <c r="D144" s="49" t="s">
        <v>14</v>
      </c>
      <c r="E144" s="47">
        <v>2</v>
      </c>
      <c r="F144" s="47">
        <v>1</v>
      </c>
      <c r="G144" s="47">
        <v>0</v>
      </c>
      <c r="H144" s="47">
        <v>3</v>
      </c>
      <c r="I144" s="47">
        <v>1</v>
      </c>
      <c r="J144" s="47">
        <v>7</v>
      </c>
      <c r="K144" s="47" t="s">
        <v>41</v>
      </c>
      <c r="L144" s="48">
        <v>9</v>
      </c>
      <c r="M144" s="48"/>
      <c r="N144" s="47"/>
      <c r="O144" s="11" t="s">
        <v>33</v>
      </c>
      <c r="W144" s="45">
        <v>2</v>
      </c>
      <c r="X144" s="45">
        <v>2</v>
      </c>
      <c r="Y144" s="45">
        <v>3</v>
      </c>
      <c r="Z144" s="45"/>
      <c r="AA144" s="184" t="s">
        <v>207</v>
      </c>
      <c r="AB144" s="11" t="s">
        <v>348</v>
      </c>
      <c r="AC144" s="60">
        <f t="shared" si="7"/>
        <v>1</v>
      </c>
      <c r="AD144" s="60">
        <f t="shared" si="8"/>
        <v>1.5</v>
      </c>
      <c r="AE144" s="61">
        <f t="shared" si="9"/>
        <v>2.5</v>
      </c>
      <c r="AF144" s="61">
        <f>INDEX($BA$26:BF$44,MATCH(AE144,$AZ$26:$AZ$44,-1),MATCH(D144,$BA$25:$BF$25))</f>
        <v>0.5</v>
      </c>
      <c r="AG144" s="61">
        <v>1</v>
      </c>
      <c r="AH144" s="61">
        <v>1</v>
      </c>
      <c r="AI144" s="61">
        <v>1</v>
      </c>
      <c r="AJ144" s="61">
        <v>1</v>
      </c>
      <c r="AK144" s="61">
        <v>0.8</v>
      </c>
      <c r="AL144" s="61">
        <v>0.8</v>
      </c>
      <c r="AM144" s="61">
        <f t="shared" si="10"/>
        <v>2342.4</v>
      </c>
      <c r="AN144" s="62">
        <f t="shared" si="11"/>
        <v>4684800</v>
      </c>
      <c r="AO144" s="62">
        <f t="shared" si="12"/>
        <v>0</v>
      </c>
      <c r="AP144" s="62">
        <f t="shared" si="13"/>
        <v>0</v>
      </c>
      <c r="AQ144" s="77"/>
      <c r="AR144" s="99"/>
      <c r="AS144" s="99"/>
      <c r="AT144" s="99"/>
      <c r="AU144" s="99"/>
    </row>
    <row r="145" spans="1:47">
      <c r="A145" s="11" t="s">
        <v>605</v>
      </c>
      <c r="B145" s="11">
        <v>904</v>
      </c>
      <c r="D145" s="49" t="s">
        <v>14</v>
      </c>
      <c r="E145" s="47">
        <v>0</v>
      </c>
      <c r="F145" s="47">
        <v>0</v>
      </c>
      <c r="G145" s="47">
        <v>0</v>
      </c>
      <c r="H145" s="47">
        <v>3</v>
      </c>
      <c r="I145" s="47">
        <v>1</v>
      </c>
      <c r="J145" s="47">
        <v>5</v>
      </c>
      <c r="K145" s="47" t="s">
        <v>41</v>
      </c>
      <c r="L145" s="48" t="s">
        <v>15</v>
      </c>
      <c r="M145" s="48"/>
      <c r="N145" s="47"/>
      <c r="O145" s="11" t="s">
        <v>36</v>
      </c>
      <c r="P145" s="11" t="s">
        <v>33</v>
      </c>
      <c r="W145" s="45">
        <v>2</v>
      </c>
      <c r="X145" s="45">
        <v>1</v>
      </c>
      <c r="Y145" s="45">
        <v>4</v>
      </c>
      <c r="Z145" s="45"/>
      <c r="AA145" s="184" t="s">
        <v>52</v>
      </c>
      <c r="AB145" s="11" t="s">
        <v>333</v>
      </c>
      <c r="AC145" s="60">
        <f t="shared" si="7"/>
        <v>1</v>
      </c>
      <c r="AD145" s="60">
        <f t="shared" si="8"/>
        <v>1.5</v>
      </c>
      <c r="AE145" s="61">
        <f t="shared" si="9"/>
        <v>2.5</v>
      </c>
      <c r="AF145" s="61">
        <f>INDEX($BA$26:BF$44,MATCH(AE145,$AZ$26:$AZ$44,-1),MATCH(D145,$BA$25:$BF$25))</f>
        <v>0.5</v>
      </c>
      <c r="AG145" s="61">
        <v>1</v>
      </c>
      <c r="AH145" s="61">
        <v>1</v>
      </c>
      <c r="AI145" s="61">
        <v>1</v>
      </c>
      <c r="AJ145" s="61">
        <v>1</v>
      </c>
      <c r="AK145" s="61">
        <v>0.8</v>
      </c>
      <c r="AL145" s="61">
        <v>0.8</v>
      </c>
      <c r="AM145" s="61">
        <f t="shared" si="10"/>
        <v>3750.4</v>
      </c>
      <c r="AN145" s="62">
        <f t="shared" si="11"/>
        <v>7500800</v>
      </c>
      <c r="AO145" s="62">
        <f t="shared" si="12"/>
        <v>0</v>
      </c>
      <c r="AP145" s="62">
        <f t="shared" si="13"/>
        <v>0</v>
      </c>
      <c r="AQ145" s="85"/>
      <c r="AR145" s="99"/>
      <c r="AS145" s="99"/>
      <c r="AT145" s="99"/>
      <c r="AU145" s="99"/>
    </row>
    <row r="146" spans="1:47">
      <c r="A146" s="58" t="s">
        <v>232</v>
      </c>
      <c r="B146" s="58">
        <v>1331</v>
      </c>
      <c r="C146" s="58"/>
      <c r="D146" s="63" t="s">
        <v>16</v>
      </c>
      <c r="E146" s="64">
        <v>5</v>
      </c>
      <c r="F146" s="64">
        <v>8</v>
      </c>
      <c r="G146" s="64">
        <v>3</v>
      </c>
      <c r="H146" s="64">
        <v>3</v>
      </c>
      <c r="I146" s="64">
        <v>1</v>
      </c>
      <c r="J146" s="64">
        <v>4</v>
      </c>
      <c r="K146" s="64" t="s">
        <v>41</v>
      </c>
      <c r="L146" s="65">
        <v>7</v>
      </c>
      <c r="M146" s="65"/>
      <c r="N146" s="64"/>
      <c r="O146" s="58" t="s">
        <v>33</v>
      </c>
      <c r="P146" s="58"/>
      <c r="Q146" s="58"/>
      <c r="R146" s="58"/>
      <c r="S146" s="58"/>
      <c r="T146" s="58"/>
      <c r="U146" s="58"/>
      <c r="V146" s="58"/>
      <c r="W146" s="67">
        <v>2</v>
      </c>
      <c r="X146" s="67">
        <v>0</v>
      </c>
      <c r="Y146" s="67">
        <v>3</v>
      </c>
      <c r="Z146" s="67"/>
      <c r="AA146" s="185" t="s">
        <v>207</v>
      </c>
      <c r="AB146" s="58" t="s">
        <v>349</v>
      </c>
      <c r="AC146" s="60">
        <f t="shared" si="7"/>
        <v>0.5</v>
      </c>
      <c r="AD146" s="60">
        <f t="shared" si="8"/>
        <v>1.5</v>
      </c>
      <c r="AE146" s="61">
        <f t="shared" si="9"/>
        <v>2</v>
      </c>
      <c r="AF146" s="61">
        <f>INDEX($BA$26:BF$44,MATCH(AE146,$AZ$26:$AZ$44,-1),MATCH(D146,$BA$25:$BF$25))</f>
        <v>0</v>
      </c>
      <c r="AG146" s="61">
        <v>1</v>
      </c>
      <c r="AH146" s="61">
        <v>1</v>
      </c>
      <c r="AI146" s="61">
        <v>1</v>
      </c>
      <c r="AJ146" s="61">
        <v>1</v>
      </c>
      <c r="AK146" s="61">
        <v>0.8</v>
      </c>
      <c r="AL146" s="61">
        <v>0.8</v>
      </c>
      <c r="AM146" s="68">
        <f t="shared" si="10"/>
        <v>915.2</v>
      </c>
      <c r="AN146" s="69">
        <f t="shared" si="11"/>
        <v>1830400</v>
      </c>
      <c r="AO146" s="69">
        <f t="shared" si="12"/>
        <v>0</v>
      </c>
      <c r="AP146" s="69">
        <f t="shared" si="13"/>
        <v>0</v>
      </c>
      <c r="AQ146" s="62"/>
      <c r="AR146" s="99"/>
      <c r="AS146" s="99"/>
      <c r="AT146" s="99"/>
      <c r="AU146" s="99"/>
    </row>
    <row r="147" spans="1:47">
      <c r="A147" s="11" t="s">
        <v>261</v>
      </c>
      <c r="B147" s="11">
        <v>1926</v>
      </c>
      <c r="D147" s="49" t="s">
        <v>17</v>
      </c>
      <c r="E147" s="47">
        <v>7</v>
      </c>
      <c r="F147" s="47">
        <v>7</v>
      </c>
      <c r="G147" s="47">
        <v>9</v>
      </c>
      <c r="H147" s="47">
        <v>3</v>
      </c>
      <c r="I147" s="47">
        <v>1</v>
      </c>
      <c r="J147" s="47">
        <v>0</v>
      </c>
      <c r="K147" s="47" t="s">
        <v>41</v>
      </c>
      <c r="L147" s="48">
        <v>7</v>
      </c>
      <c r="M147" s="48"/>
      <c r="N147" s="47"/>
      <c r="O147" s="11" t="s">
        <v>33</v>
      </c>
      <c r="P147" s="11" t="s">
        <v>25</v>
      </c>
      <c r="W147" s="45">
        <v>2</v>
      </c>
      <c r="X147" s="45">
        <v>0</v>
      </c>
      <c r="Y147" s="45">
        <v>3</v>
      </c>
      <c r="Z147" s="45"/>
      <c r="AA147" s="184" t="s">
        <v>587</v>
      </c>
      <c r="AB147" s="11" t="s">
        <v>346</v>
      </c>
      <c r="AC147" s="60">
        <f t="shared" si="7"/>
        <v>0.5</v>
      </c>
      <c r="AD147" s="60">
        <f t="shared" si="8"/>
        <v>1.5</v>
      </c>
      <c r="AE147" s="61">
        <f t="shared" si="9"/>
        <v>2</v>
      </c>
      <c r="AF147" s="61">
        <f>INDEX($BA$26:BF$44,MATCH(AE147,$AZ$26:$AZ$44,-1),MATCH(D147,$BA$25:$BF$25))</f>
        <v>0</v>
      </c>
      <c r="AG147" s="61">
        <v>1</v>
      </c>
      <c r="AH147" s="61">
        <v>1</v>
      </c>
      <c r="AI147" s="61">
        <v>1</v>
      </c>
      <c r="AJ147" s="61">
        <v>0.8</v>
      </c>
      <c r="AK147" s="61">
        <v>1</v>
      </c>
      <c r="AL147" s="61">
        <v>0.8</v>
      </c>
      <c r="AM147" s="61">
        <f t="shared" si="10"/>
        <v>915.2</v>
      </c>
      <c r="AN147" s="62">
        <f t="shared" si="11"/>
        <v>1830400</v>
      </c>
      <c r="AO147" s="62">
        <f t="shared" si="12"/>
        <v>0</v>
      </c>
      <c r="AP147" s="62">
        <f t="shared" si="13"/>
        <v>0</v>
      </c>
      <c r="AQ147" s="62"/>
      <c r="AR147" s="99"/>
      <c r="AS147" s="99"/>
      <c r="AT147" s="99"/>
      <c r="AU147" s="99"/>
    </row>
    <row r="148" spans="1:47">
      <c r="A148" s="11" t="s">
        <v>135</v>
      </c>
      <c r="B148" s="11">
        <v>2206</v>
      </c>
      <c r="D148" s="49" t="s">
        <v>22</v>
      </c>
      <c r="E148" s="47">
        <v>4</v>
      </c>
      <c r="F148" s="47">
        <v>4</v>
      </c>
      <c r="G148" s="47">
        <v>3</v>
      </c>
      <c r="H148" s="47">
        <v>3</v>
      </c>
      <c r="I148" s="47">
        <v>9</v>
      </c>
      <c r="J148" s="47" t="s">
        <v>15</v>
      </c>
      <c r="K148" s="47" t="s">
        <v>41</v>
      </c>
      <c r="L148" s="48">
        <v>8</v>
      </c>
      <c r="M148" s="48"/>
      <c r="N148" s="47"/>
      <c r="O148" s="11" t="s">
        <v>33</v>
      </c>
      <c r="P148" s="11" t="s">
        <v>25</v>
      </c>
      <c r="Q148" s="11" t="s">
        <v>6</v>
      </c>
      <c r="W148" s="45">
        <v>2</v>
      </c>
      <c r="X148" s="45">
        <v>0</v>
      </c>
      <c r="Y148" s="45">
        <v>3</v>
      </c>
      <c r="Z148" s="45"/>
      <c r="AA148" s="184" t="s">
        <v>27</v>
      </c>
      <c r="AB148" s="11" t="s">
        <v>334</v>
      </c>
      <c r="AC148" s="60">
        <f t="shared" ref="AC148:AC211" si="14">VLOOKUP(L148,$AS$23:$AU$40,3)</f>
        <v>0.5</v>
      </c>
      <c r="AD148" s="60">
        <f t="shared" ref="AD148:AD211" si="15">VLOOKUP(H148,$AW$23:$AX$36,2)</f>
        <v>1.5</v>
      </c>
      <c r="AE148" s="61">
        <f t="shared" ref="AE148:AE211" si="16">AC148+AD148</f>
        <v>2</v>
      </c>
      <c r="AF148" s="61">
        <f>INDEX($BA$26:BF$44,MATCH(AE148,$AZ$26:$AZ$44,-1),MATCH(D148,$BA$25:$BF$25))</f>
        <v>-2.5</v>
      </c>
      <c r="AG148" s="61">
        <v>1</v>
      </c>
      <c r="AH148" s="61">
        <v>1</v>
      </c>
      <c r="AI148" s="61">
        <v>1</v>
      </c>
      <c r="AJ148" s="61">
        <v>1</v>
      </c>
      <c r="AK148" s="61">
        <v>1</v>
      </c>
      <c r="AL148" s="61">
        <v>0.8</v>
      </c>
      <c r="AM148" s="61">
        <f t="shared" ref="AM148:AM211" si="17">(VLOOKUP(L148,$AS$23:$AV$40,4))*AG148*AH148*AI148*AJ148*AK148*AL148</f>
        <v>1832</v>
      </c>
      <c r="AN148" s="62">
        <f t="shared" ref="AN148:AN211" si="18">AM148*((10^H148)*W148)</f>
        <v>3664000</v>
      </c>
      <c r="AO148" s="62">
        <f t="shared" ref="AO148:AO211" si="19">INDEX($BK$23:$BU$36,MATCH(L148,$BJ$23:$BJ$36),MATCH(H148,$BK$22:$BU$22))</f>
        <v>0</v>
      </c>
      <c r="AP148" s="62">
        <f t="shared" ref="AP148:AP211" si="20">AO148*W148</f>
        <v>0</v>
      </c>
      <c r="AQ148" s="62"/>
      <c r="AR148" s="99"/>
      <c r="AS148" s="99"/>
      <c r="AT148" s="99"/>
      <c r="AU148" s="99"/>
    </row>
    <row r="149" spans="1:47">
      <c r="A149" s="11" t="s">
        <v>140</v>
      </c>
      <c r="B149" s="11">
        <v>2310</v>
      </c>
      <c r="D149" s="49" t="s">
        <v>14</v>
      </c>
      <c r="E149" s="47">
        <v>5</v>
      </c>
      <c r="F149" s="47">
        <v>4</v>
      </c>
      <c r="G149" s="47">
        <v>5</v>
      </c>
      <c r="H149" s="47">
        <v>3</v>
      </c>
      <c r="I149" s="47">
        <v>2</v>
      </c>
      <c r="J149" s="47">
        <v>4</v>
      </c>
      <c r="K149" s="47" t="s">
        <v>41</v>
      </c>
      <c r="L149" s="48">
        <v>8</v>
      </c>
      <c r="M149" s="48"/>
      <c r="N149" s="47"/>
      <c r="O149" s="11" t="s">
        <v>33</v>
      </c>
      <c r="P149" s="11" t="s">
        <v>25</v>
      </c>
      <c r="W149" s="45">
        <v>2</v>
      </c>
      <c r="X149" s="45">
        <v>0</v>
      </c>
      <c r="Y149" s="45">
        <v>0</v>
      </c>
      <c r="Z149" s="45"/>
      <c r="AA149" s="184" t="s">
        <v>591</v>
      </c>
      <c r="AB149" s="11" t="s">
        <v>334</v>
      </c>
      <c r="AC149" s="60">
        <f t="shared" si="14"/>
        <v>0.5</v>
      </c>
      <c r="AD149" s="60">
        <f t="shared" si="15"/>
        <v>1.5</v>
      </c>
      <c r="AE149" s="61">
        <f t="shared" si="16"/>
        <v>2</v>
      </c>
      <c r="AF149" s="61">
        <f>INDEX($BA$26:BF$44,MATCH(AE149,$AZ$26:$AZ$44,-1),MATCH(D149,$BA$25:$BF$25))</f>
        <v>0.5</v>
      </c>
      <c r="AG149" s="61">
        <v>1</v>
      </c>
      <c r="AH149" s="61">
        <v>1</v>
      </c>
      <c r="AI149" s="61">
        <v>1</v>
      </c>
      <c r="AJ149" s="61">
        <v>1</v>
      </c>
      <c r="AK149" s="61">
        <v>1</v>
      </c>
      <c r="AL149" s="61">
        <v>0.8</v>
      </c>
      <c r="AM149" s="61">
        <f t="shared" si="17"/>
        <v>1832</v>
      </c>
      <c r="AN149" s="62">
        <f t="shared" si="18"/>
        <v>3664000</v>
      </c>
      <c r="AO149" s="62">
        <f t="shared" si="19"/>
        <v>0</v>
      </c>
      <c r="AP149" s="62">
        <f t="shared" si="20"/>
        <v>0</v>
      </c>
      <c r="AQ149" s="69"/>
      <c r="AR149" s="99"/>
      <c r="AS149" s="99"/>
      <c r="AT149" s="99"/>
      <c r="AU149" s="99"/>
    </row>
    <row r="150" spans="1:47">
      <c r="A150" s="11" t="s">
        <v>151</v>
      </c>
      <c r="B150" s="11">
        <v>2606</v>
      </c>
      <c r="D150" s="49" t="s">
        <v>16</v>
      </c>
      <c r="E150" s="47" t="s">
        <v>23</v>
      </c>
      <c r="F150" s="47">
        <v>0</v>
      </c>
      <c r="G150" s="47">
        <v>0</v>
      </c>
      <c r="H150" s="47">
        <v>3</v>
      </c>
      <c r="I150" s="47">
        <v>2</v>
      </c>
      <c r="J150" s="47">
        <v>2</v>
      </c>
      <c r="K150" s="47" t="s">
        <v>41</v>
      </c>
      <c r="L150" s="48" t="s">
        <v>15</v>
      </c>
      <c r="M150" s="48"/>
      <c r="N150" s="47"/>
      <c r="O150" s="11" t="s">
        <v>33</v>
      </c>
      <c r="P150" s="11" t="s">
        <v>34</v>
      </c>
      <c r="W150" s="45">
        <v>2</v>
      </c>
      <c r="X150" s="45">
        <v>1</v>
      </c>
      <c r="Y150" s="45">
        <v>1</v>
      </c>
      <c r="Z150" s="45"/>
      <c r="AA150" s="184" t="s">
        <v>592</v>
      </c>
      <c r="AB150" s="11" t="s">
        <v>335</v>
      </c>
      <c r="AC150" s="60">
        <f t="shared" si="14"/>
        <v>1</v>
      </c>
      <c r="AD150" s="60">
        <f t="shared" si="15"/>
        <v>1.5</v>
      </c>
      <c r="AE150" s="61">
        <f t="shared" si="16"/>
        <v>2.5</v>
      </c>
      <c r="AF150" s="61">
        <f>INDEX($BA$26:BF$44,MATCH(AE150,$AZ$26:$AZ$44,-1),MATCH(D150,$BA$25:$BF$25))</f>
        <v>0</v>
      </c>
      <c r="AG150" s="61">
        <v>1</v>
      </c>
      <c r="AH150" s="61">
        <v>1</v>
      </c>
      <c r="AI150" s="61">
        <v>1</v>
      </c>
      <c r="AJ150" s="61">
        <v>1</v>
      </c>
      <c r="AK150" s="61">
        <v>1</v>
      </c>
      <c r="AL150" s="61">
        <v>0.8</v>
      </c>
      <c r="AM150" s="61">
        <f t="shared" si="17"/>
        <v>4688</v>
      </c>
      <c r="AN150" s="62">
        <f t="shared" si="18"/>
        <v>9376000</v>
      </c>
      <c r="AO150" s="62">
        <f t="shared" si="19"/>
        <v>0</v>
      </c>
      <c r="AP150" s="62">
        <f t="shared" si="20"/>
        <v>0</v>
      </c>
      <c r="AQ150" s="62"/>
      <c r="AR150" s="99"/>
      <c r="AS150" s="99"/>
      <c r="AT150" s="99"/>
      <c r="AU150" s="99"/>
    </row>
    <row r="151" spans="1:47">
      <c r="A151" s="58" t="s">
        <v>303</v>
      </c>
      <c r="B151" s="58">
        <v>2735</v>
      </c>
      <c r="C151" s="58"/>
      <c r="D151" s="63" t="s">
        <v>16</v>
      </c>
      <c r="E151" s="64">
        <v>7</v>
      </c>
      <c r="F151" s="64">
        <v>6</v>
      </c>
      <c r="G151" s="64">
        <v>7</v>
      </c>
      <c r="H151" s="64">
        <v>3</v>
      </c>
      <c r="I151" s="64">
        <v>4</v>
      </c>
      <c r="J151" s="64">
        <v>4</v>
      </c>
      <c r="K151" s="64" t="s">
        <v>41</v>
      </c>
      <c r="L151" s="65" t="s">
        <v>15</v>
      </c>
      <c r="M151" s="65"/>
      <c r="N151" s="64"/>
      <c r="O151" s="58" t="s">
        <v>33</v>
      </c>
      <c r="P151" s="58"/>
      <c r="Q151" s="58"/>
      <c r="R151" s="58"/>
      <c r="S151" s="58"/>
      <c r="T151" s="58"/>
      <c r="U151" s="58"/>
      <c r="V151" s="58"/>
      <c r="W151" s="67">
        <v>2</v>
      </c>
      <c r="X151" s="67">
        <v>1</v>
      </c>
      <c r="Y151" s="67">
        <v>4</v>
      </c>
      <c r="Z151" s="67"/>
      <c r="AA151" s="185" t="s">
        <v>587</v>
      </c>
      <c r="AB151" s="58" t="s">
        <v>351</v>
      </c>
      <c r="AC151" s="60">
        <f t="shared" si="14"/>
        <v>1</v>
      </c>
      <c r="AD151" s="60">
        <f t="shared" si="15"/>
        <v>1.5</v>
      </c>
      <c r="AE151" s="61">
        <f t="shared" si="16"/>
        <v>2.5</v>
      </c>
      <c r="AF151" s="61">
        <f>INDEX($BA$26:BF$44,MATCH(AE151,$AZ$26:$AZ$44,-1),MATCH(D151,$BA$25:$BF$25))</f>
        <v>0</v>
      </c>
      <c r="AG151" s="61">
        <v>1</v>
      </c>
      <c r="AH151" s="61">
        <v>1</v>
      </c>
      <c r="AI151" s="61">
        <v>1</v>
      </c>
      <c r="AJ151" s="61">
        <v>1</v>
      </c>
      <c r="AK151" s="61">
        <v>1</v>
      </c>
      <c r="AL151" s="61">
        <v>0.8</v>
      </c>
      <c r="AM151" s="68">
        <f t="shared" si="17"/>
        <v>4688</v>
      </c>
      <c r="AN151" s="69">
        <f t="shared" si="18"/>
        <v>9376000</v>
      </c>
      <c r="AO151" s="69">
        <f t="shared" si="19"/>
        <v>0</v>
      </c>
      <c r="AP151" s="69">
        <f t="shared" si="20"/>
        <v>0</v>
      </c>
      <c r="AQ151" s="62"/>
      <c r="AR151" s="99"/>
      <c r="AS151" s="99"/>
      <c r="AT151" s="99"/>
      <c r="AU151" s="99"/>
    </row>
    <row r="152" spans="1:47">
      <c r="A152" s="11" t="s">
        <v>84</v>
      </c>
      <c r="B152" s="11">
        <v>707</v>
      </c>
      <c r="D152" s="49" t="s">
        <v>16</v>
      </c>
      <c r="E152" s="47">
        <v>7</v>
      </c>
      <c r="F152" s="47" t="s">
        <v>18</v>
      </c>
      <c r="G152" s="47">
        <v>3</v>
      </c>
      <c r="H152" s="47">
        <v>3</v>
      </c>
      <c r="I152" s="47">
        <v>1</v>
      </c>
      <c r="J152" s="47">
        <v>4</v>
      </c>
      <c r="K152" s="47" t="s">
        <v>41</v>
      </c>
      <c r="L152" s="48" t="s">
        <v>15</v>
      </c>
      <c r="M152" s="48"/>
      <c r="N152" s="47"/>
      <c r="O152" s="11" t="s">
        <v>21</v>
      </c>
      <c r="P152" s="11" t="s">
        <v>33</v>
      </c>
      <c r="W152" s="45">
        <v>1</v>
      </c>
      <c r="X152" s="45">
        <v>1</v>
      </c>
      <c r="Y152" s="45">
        <v>3</v>
      </c>
      <c r="Z152" s="45"/>
      <c r="AA152" s="184" t="s">
        <v>52</v>
      </c>
      <c r="AB152" s="11" t="s">
        <v>332</v>
      </c>
      <c r="AC152" s="60">
        <f t="shared" si="14"/>
        <v>1</v>
      </c>
      <c r="AD152" s="60">
        <f t="shared" si="15"/>
        <v>1.5</v>
      </c>
      <c r="AE152" s="61">
        <f t="shared" si="16"/>
        <v>2.5</v>
      </c>
      <c r="AF152" s="61">
        <f>INDEX($BA$26:BF$44,MATCH(AE152,$AZ$26:$AZ$44,-1),MATCH(D152,$BA$25:$BF$25))</f>
        <v>0</v>
      </c>
      <c r="AG152" s="61">
        <v>1</v>
      </c>
      <c r="AH152" s="61">
        <v>1</v>
      </c>
      <c r="AI152" s="61">
        <v>1</v>
      </c>
      <c r="AJ152" s="61">
        <v>1</v>
      </c>
      <c r="AK152" s="61">
        <v>1</v>
      </c>
      <c r="AL152" s="61">
        <v>0.8</v>
      </c>
      <c r="AM152" s="61">
        <f t="shared" si="17"/>
        <v>4688</v>
      </c>
      <c r="AN152" s="62">
        <f t="shared" si="18"/>
        <v>4688000</v>
      </c>
      <c r="AO152" s="62">
        <f t="shared" si="19"/>
        <v>0</v>
      </c>
      <c r="AP152" s="62">
        <f t="shared" si="20"/>
        <v>0</v>
      </c>
      <c r="AR152" s="99"/>
      <c r="AS152" s="99"/>
      <c r="AT152" s="99"/>
      <c r="AU152" s="99"/>
    </row>
    <row r="153" spans="1:47">
      <c r="A153" s="11" t="s">
        <v>212</v>
      </c>
      <c r="B153" s="11">
        <v>918</v>
      </c>
      <c r="D153" s="49" t="s">
        <v>16</v>
      </c>
      <c r="E153" s="47">
        <v>5</v>
      </c>
      <c r="F153" s="47" t="s">
        <v>15</v>
      </c>
      <c r="G153" s="47">
        <v>4</v>
      </c>
      <c r="H153" s="47">
        <v>3</v>
      </c>
      <c r="I153" s="47">
        <v>1</v>
      </c>
      <c r="J153" s="47">
        <v>3</v>
      </c>
      <c r="K153" s="47" t="s">
        <v>41</v>
      </c>
      <c r="L153" s="48" t="s">
        <v>15</v>
      </c>
      <c r="M153" s="48"/>
      <c r="N153" s="47"/>
      <c r="O153" s="11" t="s">
        <v>21</v>
      </c>
      <c r="P153" s="11" t="s">
        <v>33</v>
      </c>
      <c r="W153" s="45">
        <v>1</v>
      </c>
      <c r="X153" s="45">
        <v>0</v>
      </c>
      <c r="Y153" s="45">
        <v>3</v>
      </c>
      <c r="Z153" s="45"/>
      <c r="AA153" s="184" t="s">
        <v>54</v>
      </c>
      <c r="AB153" s="11" t="s">
        <v>341</v>
      </c>
      <c r="AC153" s="60">
        <f t="shared" si="14"/>
        <v>1</v>
      </c>
      <c r="AD153" s="60">
        <f t="shared" si="15"/>
        <v>1.5</v>
      </c>
      <c r="AE153" s="61">
        <f t="shared" si="16"/>
        <v>2.5</v>
      </c>
      <c r="AF153" s="61">
        <f>INDEX($BA$26:BF$44,MATCH(AE153,$AZ$26:$AZ$44,-1),MATCH(D153,$BA$25:$BF$25))</f>
        <v>0</v>
      </c>
      <c r="AG153" s="61">
        <v>1.6</v>
      </c>
      <c r="AH153" s="61">
        <v>1</v>
      </c>
      <c r="AI153" s="61">
        <v>1</v>
      </c>
      <c r="AJ153" s="61">
        <v>1</v>
      </c>
      <c r="AK153" s="61">
        <v>1</v>
      </c>
      <c r="AL153" s="61">
        <v>1</v>
      </c>
      <c r="AM153" s="61">
        <f t="shared" si="17"/>
        <v>9376</v>
      </c>
      <c r="AN153" s="62">
        <f t="shared" si="18"/>
        <v>9376000</v>
      </c>
      <c r="AO153" s="62">
        <f t="shared" si="19"/>
        <v>0</v>
      </c>
      <c r="AP153" s="62">
        <f t="shared" si="20"/>
        <v>0</v>
      </c>
      <c r="AQ153" s="69"/>
      <c r="AR153" s="99"/>
      <c r="AS153" s="99"/>
      <c r="AT153" s="99"/>
      <c r="AU153" s="99"/>
    </row>
    <row r="154" spans="1:47">
      <c r="A154" s="11" t="s">
        <v>239</v>
      </c>
      <c r="B154" s="11">
        <v>1433</v>
      </c>
      <c r="D154" s="49" t="s">
        <v>16</v>
      </c>
      <c r="E154" s="47">
        <v>7</v>
      </c>
      <c r="F154" s="47" t="s">
        <v>15</v>
      </c>
      <c r="G154" s="47">
        <v>1</v>
      </c>
      <c r="H154" s="47">
        <v>3</v>
      </c>
      <c r="I154" s="47">
        <v>1</v>
      </c>
      <c r="J154" s="47">
        <v>2</v>
      </c>
      <c r="K154" s="47" t="s">
        <v>41</v>
      </c>
      <c r="L154" s="48">
        <v>3</v>
      </c>
      <c r="M154" s="48"/>
      <c r="N154" s="47" t="s">
        <v>23</v>
      </c>
      <c r="O154" s="11" t="s">
        <v>21</v>
      </c>
      <c r="P154" s="11" t="s">
        <v>33</v>
      </c>
      <c r="W154" s="45">
        <v>1</v>
      </c>
      <c r="X154" s="45">
        <v>2</v>
      </c>
      <c r="Y154" s="45">
        <v>4</v>
      </c>
      <c r="Z154" s="45"/>
      <c r="AA154" s="184" t="s">
        <v>207</v>
      </c>
      <c r="AB154" s="11" t="s">
        <v>349</v>
      </c>
      <c r="AC154" s="60">
        <f t="shared" si="14"/>
        <v>0</v>
      </c>
      <c r="AD154" s="60">
        <f t="shared" si="15"/>
        <v>1.5</v>
      </c>
      <c r="AE154" s="61">
        <f t="shared" si="16"/>
        <v>1.5</v>
      </c>
      <c r="AF154" s="61">
        <f>INDEX($BA$26:BF$44,MATCH(AE154,$AZ$26:$AZ$44,-1),MATCH(D154,$BA$25:$BF$25))</f>
        <v>0.5</v>
      </c>
      <c r="AG154" s="61">
        <v>1</v>
      </c>
      <c r="AH154" s="61">
        <v>1</v>
      </c>
      <c r="AI154" s="61">
        <v>1</v>
      </c>
      <c r="AJ154" s="61">
        <v>0.8</v>
      </c>
      <c r="AK154" s="61">
        <v>1</v>
      </c>
      <c r="AL154" s="61">
        <v>0.8</v>
      </c>
      <c r="AM154" s="61">
        <f t="shared" si="17"/>
        <v>140.80000000000001</v>
      </c>
      <c r="AN154" s="62">
        <f t="shared" si="18"/>
        <v>140800</v>
      </c>
      <c r="AO154" s="62">
        <f t="shared" si="19"/>
        <v>0</v>
      </c>
      <c r="AP154" s="62">
        <f t="shared" si="20"/>
        <v>0</v>
      </c>
      <c r="AQ154" s="62"/>
    </row>
    <row r="155" spans="1:47">
      <c r="A155" s="11" t="s">
        <v>244</v>
      </c>
      <c r="B155" s="11">
        <v>1537</v>
      </c>
      <c r="D155" s="49" t="s">
        <v>14</v>
      </c>
      <c r="E155" s="47">
        <v>5</v>
      </c>
      <c r="F155" s="47">
        <v>3</v>
      </c>
      <c r="G155" s="47">
        <v>5</v>
      </c>
      <c r="H155" s="47">
        <v>3</v>
      </c>
      <c r="I155" s="47">
        <v>6</v>
      </c>
      <c r="J155" s="47">
        <v>5</v>
      </c>
      <c r="K155" s="47" t="s">
        <v>41</v>
      </c>
      <c r="L155" s="48" t="s">
        <v>15</v>
      </c>
      <c r="M155" s="48"/>
      <c r="N155" s="47"/>
      <c r="O155" s="11" t="s">
        <v>33</v>
      </c>
      <c r="S155" s="59"/>
      <c r="T155" s="59"/>
      <c r="W155" s="45">
        <v>1</v>
      </c>
      <c r="X155" s="45">
        <v>2</v>
      </c>
      <c r="Y155" s="45">
        <v>1</v>
      </c>
      <c r="Z155" s="45"/>
      <c r="AA155" s="184" t="s">
        <v>1068</v>
      </c>
      <c r="AB155" s="11" t="s">
        <v>349</v>
      </c>
      <c r="AC155" s="60">
        <f t="shared" si="14"/>
        <v>1</v>
      </c>
      <c r="AD155" s="60">
        <f t="shared" si="15"/>
        <v>1.5</v>
      </c>
      <c r="AE155" s="61">
        <f t="shared" si="16"/>
        <v>2.5</v>
      </c>
      <c r="AF155" s="61">
        <f>INDEX($BA$26:BF$44,MATCH(AE155,$AZ$26:$AZ$44,-1),MATCH(D155,$BA$25:$BF$25))</f>
        <v>0.5</v>
      </c>
      <c r="AG155" s="61">
        <v>1</v>
      </c>
      <c r="AH155" s="61">
        <v>1</v>
      </c>
      <c r="AI155" s="61">
        <v>1</v>
      </c>
      <c r="AJ155" s="61">
        <v>1</v>
      </c>
      <c r="AK155" s="61">
        <v>1</v>
      </c>
      <c r="AL155" s="61">
        <v>0.8</v>
      </c>
      <c r="AM155" s="61">
        <f t="shared" si="17"/>
        <v>4688</v>
      </c>
      <c r="AN155" s="62">
        <f t="shared" si="18"/>
        <v>4688000</v>
      </c>
      <c r="AO155" s="62">
        <f t="shared" si="19"/>
        <v>0</v>
      </c>
      <c r="AP155" s="62">
        <f t="shared" si="20"/>
        <v>0</v>
      </c>
      <c r="AQ155" s="62"/>
      <c r="AR155" s="99"/>
      <c r="AS155" s="99"/>
      <c r="AT155" s="99"/>
      <c r="AU155" s="99"/>
    </row>
    <row r="156" spans="1:47">
      <c r="A156" s="11" t="s">
        <v>31</v>
      </c>
      <c r="B156" s="11">
        <v>1836</v>
      </c>
      <c r="D156" s="49" t="s">
        <v>18</v>
      </c>
      <c r="E156" s="47">
        <v>0</v>
      </c>
      <c r="F156" s="47">
        <v>0</v>
      </c>
      <c r="G156" s="47">
        <v>0</v>
      </c>
      <c r="H156" s="47">
        <v>3</v>
      </c>
      <c r="I156" s="47">
        <v>3</v>
      </c>
      <c r="J156" s="47">
        <v>1</v>
      </c>
      <c r="K156" s="47" t="s">
        <v>41</v>
      </c>
      <c r="L156" s="48" t="s">
        <v>15</v>
      </c>
      <c r="M156" s="48"/>
      <c r="N156" s="47"/>
      <c r="O156" s="11" t="s">
        <v>36</v>
      </c>
      <c r="P156" s="11" t="s">
        <v>33</v>
      </c>
      <c r="W156" s="45">
        <v>1</v>
      </c>
      <c r="X156" s="45">
        <v>1</v>
      </c>
      <c r="Y156" s="45">
        <v>2</v>
      </c>
      <c r="Z156" s="45"/>
      <c r="AA156" s="184" t="s">
        <v>243</v>
      </c>
      <c r="AB156" s="11" t="s">
        <v>350</v>
      </c>
      <c r="AC156" s="60">
        <f t="shared" si="14"/>
        <v>1</v>
      </c>
      <c r="AD156" s="60">
        <f t="shared" si="15"/>
        <v>1.5</v>
      </c>
      <c r="AE156" s="61">
        <f t="shared" si="16"/>
        <v>2.5</v>
      </c>
      <c r="AF156" s="61">
        <f>INDEX($BA$26:BF$44,MATCH(AE156,$AZ$26:$AZ$44,-1),MATCH(D156,$BA$25:$BF$25))</f>
        <v>0.5</v>
      </c>
      <c r="AG156" s="61">
        <v>1</v>
      </c>
      <c r="AH156" s="61">
        <v>1</v>
      </c>
      <c r="AI156" s="61">
        <v>1</v>
      </c>
      <c r="AJ156" s="61">
        <v>1</v>
      </c>
      <c r="AK156" s="61">
        <v>1</v>
      </c>
      <c r="AL156" s="61">
        <v>0.8</v>
      </c>
      <c r="AM156" s="61">
        <f t="shared" si="17"/>
        <v>4688</v>
      </c>
      <c r="AN156" s="62">
        <f t="shared" si="18"/>
        <v>4688000</v>
      </c>
      <c r="AO156" s="62">
        <f t="shared" si="19"/>
        <v>0</v>
      </c>
      <c r="AP156" s="62">
        <f t="shared" si="20"/>
        <v>0</v>
      </c>
      <c r="AQ156" s="62"/>
      <c r="AR156" s="100"/>
      <c r="AS156" s="100"/>
      <c r="AT156" s="100"/>
      <c r="AU156" s="100"/>
    </row>
    <row r="157" spans="1:47">
      <c r="A157" s="57" t="s">
        <v>300</v>
      </c>
      <c r="B157" s="57">
        <v>2731</v>
      </c>
      <c r="C157" s="57"/>
      <c r="D157" s="71" t="s">
        <v>17</v>
      </c>
      <c r="E157" s="72">
        <v>5</v>
      </c>
      <c r="F157" s="72">
        <v>5</v>
      </c>
      <c r="G157" s="72">
        <v>8</v>
      </c>
      <c r="H157" s="72">
        <v>3</v>
      </c>
      <c r="I157" s="72">
        <v>6</v>
      </c>
      <c r="J157" s="72">
        <v>3</v>
      </c>
      <c r="K157" s="72" t="s">
        <v>41</v>
      </c>
      <c r="L157" s="73">
        <v>9</v>
      </c>
      <c r="M157" s="73"/>
      <c r="N157" s="72"/>
      <c r="O157" s="57" t="s">
        <v>33</v>
      </c>
      <c r="P157" s="57"/>
      <c r="Q157" s="57"/>
      <c r="R157" s="57"/>
      <c r="S157" s="57"/>
      <c r="T157" s="57"/>
      <c r="U157" s="57"/>
      <c r="V157" s="57"/>
      <c r="W157" s="75">
        <v>1</v>
      </c>
      <c r="X157" s="75">
        <v>0</v>
      </c>
      <c r="Y157" s="75">
        <v>4</v>
      </c>
      <c r="Z157" s="75"/>
      <c r="AA157" s="187" t="s">
        <v>587</v>
      </c>
      <c r="AB157" s="57" t="s">
        <v>351</v>
      </c>
      <c r="AC157" s="60">
        <f t="shared" si="14"/>
        <v>1</v>
      </c>
      <c r="AD157" s="60">
        <f t="shared" si="15"/>
        <v>1.5</v>
      </c>
      <c r="AE157" s="61">
        <f t="shared" si="16"/>
        <v>2.5</v>
      </c>
      <c r="AF157" s="61">
        <f>INDEX($BA$26:BF$44,MATCH(AE157,$AZ$26:$AZ$44,-1),MATCH(D157,$BA$25:$BF$25))</f>
        <v>0</v>
      </c>
      <c r="AG157" s="61">
        <v>1</v>
      </c>
      <c r="AH157" s="61">
        <v>1</v>
      </c>
      <c r="AI157" s="61">
        <v>1</v>
      </c>
      <c r="AJ157" s="61">
        <v>1</v>
      </c>
      <c r="AK157" s="61">
        <v>0.8</v>
      </c>
      <c r="AL157" s="61">
        <v>0.8</v>
      </c>
      <c r="AM157" s="76">
        <f t="shared" si="17"/>
        <v>2342.4</v>
      </c>
      <c r="AN157" s="77">
        <f t="shared" si="18"/>
        <v>2342400</v>
      </c>
      <c r="AO157" s="77">
        <f t="shared" si="19"/>
        <v>0</v>
      </c>
      <c r="AP157" s="77">
        <f t="shared" si="20"/>
        <v>0</v>
      </c>
      <c r="AQ157" s="62"/>
      <c r="AR157" s="99"/>
      <c r="AS157" s="99"/>
      <c r="AT157" s="99"/>
      <c r="AU157" s="99"/>
    </row>
    <row r="158" spans="1:47">
      <c r="A158" s="78" t="s">
        <v>59</v>
      </c>
      <c r="B158" s="78">
        <v>110</v>
      </c>
      <c r="C158" s="78"/>
      <c r="D158" s="79" t="s">
        <v>17</v>
      </c>
      <c r="E158" s="80">
        <v>5</v>
      </c>
      <c r="F158" s="80">
        <v>6</v>
      </c>
      <c r="G158" s="80">
        <v>1</v>
      </c>
      <c r="H158" s="80">
        <v>2</v>
      </c>
      <c r="I158" s="80">
        <v>1</v>
      </c>
      <c r="J158" s="80">
        <v>0</v>
      </c>
      <c r="K158" s="80" t="s">
        <v>41</v>
      </c>
      <c r="L158" s="81">
        <v>9</v>
      </c>
      <c r="M158" s="81"/>
      <c r="N158" s="80"/>
      <c r="O158" s="78" t="s">
        <v>33</v>
      </c>
      <c r="P158" s="78"/>
      <c r="Q158" s="78"/>
      <c r="R158" s="78"/>
      <c r="S158" s="78"/>
      <c r="T158" s="78"/>
      <c r="U158" s="78"/>
      <c r="V158" s="78"/>
      <c r="W158" s="56">
        <v>8</v>
      </c>
      <c r="X158" s="56">
        <v>0</v>
      </c>
      <c r="Y158" s="56">
        <v>3</v>
      </c>
      <c r="Z158" s="56"/>
      <c r="AA158" s="186" t="s">
        <v>1067</v>
      </c>
      <c r="AB158" s="78" t="s">
        <v>332</v>
      </c>
      <c r="AC158" s="60">
        <f t="shared" si="14"/>
        <v>1</v>
      </c>
      <c r="AD158" s="60">
        <f t="shared" si="15"/>
        <v>1</v>
      </c>
      <c r="AE158" s="61">
        <f t="shared" si="16"/>
        <v>2</v>
      </c>
      <c r="AF158" s="61">
        <f>INDEX($BA$26:BF$44,MATCH(AE158,$AZ$26:$AZ$44,-1),MATCH(D158,$BA$25:$BF$25))</f>
        <v>0</v>
      </c>
      <c r="AG158" s="61">
        <v>1</v>
      </c>
      <c r="AH158" s="61">
        <v>1</v>
      </c>
      <c r="AI158" s="61">
        <v>1</v>
      </c>
      <c r="AJ158" s="61">
        <v>1</v>
      </c>
      <c r="AK158" s="61">
        <v>1</v>
      </c>
      <c r="AL158" s="61">
        <v>0.8</v>
      </c>
      <c r="AM158" s="84">
        <f t="shared" si="17"/>
        <v>2928</v>
      </c>
      <c r="AN158" s="85">
        <f t="shared" si="18"/>
        <v>2342400</v>
      </c>
      <c r="AO158" s="85">
        <f t="shared" si="19"/>
        <v>0</v>
      </c>
      <c r="AP158" s="85">
        <f t="shared" si="20"/>
        <v>0</v>
      </c>
      <c r="AQ158" s="62"/>
      <c r="AR158" s="99"/>
      <c r="AS158" s="99"/>
      <c r="AT158" s="99"/>
      <c r="AU158" s="99"/>
    </row>
    <row r="159" spans="1:47">
      <c r="A159" s="11" t="s">
        <v>249</v>
      </c>
      <c r="B159" s="11">
        <v>1712</v>
      </c>
      <c r="D159" s="49" t="s">
        <v>16</v>
      </c>
      <c r="E159" s="47" t="s">
        <v>15</v>
      </c>
      <c r="F159" s="47" t="s">
        <v>15</v>
      </c>
      <c r="G159" s="47">
        <v>2</v>
      </c>
      <c r="H159" s="47">
        <v>2</v>
      </c>
      <c r="I159" s="47">
        <v>1</v>
      </c>
      <c r="J159" s="47">
        <v>4</v>
      </c>
      <c r="K159" s="47" t="s">
        <v>41</v>
      </c>
      <c r="L159" s="48" t="s">
        <v>15</v>
      </c>
      <c r="M159" s="48"/>
      <c r="N159" s="47"/>
      <c r="O159" s="11" t="s">
        <v>21</v>
      </c>
      <c r="P159" s="11" t="s">
        <v>33</v>
      </c>
      <c r="W159" s="45">
        <v>7</v>
      </c>
      <c r="X159" s="45">
        <v>0</v>
      </c>
      <c r="Y159" s="45">
        <v>1</v>
      </c>
      <c r="Z159" s="45"/>
      <c r="AA159" s="184" t="s">
        <v>588</v>
      </c>
      <c r="AB159" s="11" t="s">
        <v>342</v>
      </c>
      <c r="AC159" s="60">
        <f t="shared" si="14"/>
        <v>1</v>
      </c>
      <c r="AD159" s="60">
        <f t="shared" si="15"/>
        <v>1</v>
      </c>
      <c r="AE159" s="61">
        <f t="shared" si="16"/>
        <v>2</v>
      </c>
      <c r="AF159" s="61">
        <f>INDEX($BA$26:BF$44,MATCH(AE159,$AZ$26:$AZ$44,-1),MATCH(D159,$BA$25:$BF$25))</f>
        <v>0</v>
      </c>
      <c r="AG159" s="61">
        <v>1</v>
      </c>
      <c r="AH159" s="61">
        <v>1</v>
      </c>
      <c r="AI159" s="61">
        <v>1</v>
      </c>
      <c r="AJ159" s="61">
        <v>1</v>
      </c>
      <c r="AK159" s="61">
        <v>1</v>
      </c>
      <c r="AL159" s="61">
        <v>0.8</v>
      </c>
      <c r="AM159" s="61">
        <f t="shared" si="17"/>
        <v>4688</v>
      </c>
      <c r="AN159" s="62">
        <f t="shared" si="18"/>
        <v>3281600</v>
      </c>
      <c r="AO159" s="62">
        <f t="shared" si="19"/>
        <v>0</v>
      </c>
      <c r="AP159" s="62">
        <f t="shared" si="20"/>
        <v>0</v>
      </c>
      <c r="AQ159" s="62"/>
      <c r="AR159" s="99"/>
      <c r="AS159" s="99"/>
      <c r="AT159" s="99"/>
      <c r="AU159" s="99"/>
    </row>
    <row r="160" spans="1:47">
      <c r="A160" s="11" t="s">
        <v>142</v>
      </c>
      <c r="B160" s="11">
        <v>2407</v>
      </c>
      <c r="D160" s="49" t="s">
        <v>22</v>
      </c>
      <c r="E160" s="47">
        <v>2</v>
      </c>
      <c r="F160" s="47">
        <v>0</v>
      </c>
      <c r="G160" s="47">
        <v>0</v>
      </c>
      <c r="H160" s="47">
        <v>2</v>
      </c>
      <c r="I160" s="47">
        <v>4</v>
      </c>
      <c r="J160" s="47">
        <v>4</v>
      </c>
      <c r="K160" s="47" t="s">
        <v>41</v>
      </c>
      <c r="L160" s="48">
        <v>5</v>
      </c>
      <c r="M160" s="48"/>
      <c r="N160" s="47"/>
      <c r="O160" s="11" t="s">
        <v>33</v>
      </c>
      <c r="P160" s="11" t="s">
        <v>25</v>
      </c>
      <c r="Q160" s="11" t="s">
        <v>34</v>
      </c>
      <c r="W160" s="45">
        <v>7</v>
      </c>
      <c r="X160" s="45">
        <v>0</v>
      </c>
      <c r="Y160" s="45">
        <v>2</v>
      </c>
      <c r="Z160" s="45"/>
      <c r="AA160" s="184" t="s">
        <v>592</v>
      </c>
      <c r="AB160" s="11" t="s">
        <v>334</v>
      </c>
      <c r="AC160" s="60">
        <f t="shared" si="14"/>
        <v>0</v>
      </c>
      <c r="AD160" s="60">
        <f t="shared" si="15"/>
        <v>1</v>
      </c>
      <c r="AE160" s="61">
        <f t="shared" si="16"/>
        <v>1</v>
      </c>
      <c r="AF160" s="61">
        <f>INDEX($BA$26:BF$44,MATCH(AE160,$AZ$26:$AZ$44,-1),MATCH(D160,$BA$25:$BF$25))</f>
        <v>0</v>
      </c>
      <c r="AG160" s="61">
        <v>1</v>
      </c>
      <c r="AH160" s="61">
        <v>1</v>
      </c>
      <c r="AI160" s="61">
        <v>1</v>
      </c>
      <c r="AJ160" s="61">
        <v>1</v>
      </c>
      <c r="AK160" s="61">
        <v>1</v>
      </c>
      <c r="AL160" s="61">
        <v>0.8</v>
      </c>
      <c r="AM160" s="61">
        <f t="shared" si="17"/>
        <v>448</v>
      </c>
      <c r="AN160" s="62">
        <f t="shared" si="18"/>
        <v>313600</v>
      </c>
      <c r="AO160" s="62">
        <f t="shared" si="19"/>
        <v>0</v>
      </c>
      <c r="AP160" s="62">
        <f t="shared" si="20"/>
        <v>0</v>
      </c>
      <c r="AQ160" s="62"/>
      <c r="AR160" s="99"/>
      <c r="AS160" s="99"/>
      <c r="AT160" s="99"/>
      <c r="AU160" s="99"/>
    </row>
    <row r="161" spans="1:47">
      <c r="A161" s="78" t="s">
        <v>308</v>
      </c>
      <c r="B161" s="78">
        <v>2831</v>
      </c>
      <c r="C161" s="78"/>
      <c r="D161" s="79" t="s">
        <v>17</v>
      </c>
      <c r="E161" s="80">
        <v>5</v>
      </c>
      <c r="F161" s="80">
        <v>5</v>
      </c>
      <c r="G161" s="80">
        <v>3</v>
      </c>
      <c r="H161" s="80">
        <v>2</v>
      </c>
      <c r="I161" s="80">
        <v>6</v>
      </c>
      <c r="J161" s="80">
        <v>3</v>
      </c>
      <c r="K161" s="80" t="s">
        <v>41</v>
      </c>
      <c r="L161" s="81">
        <v>9</v>
      </c>
      <c r="M161" s="81"/>
      <c r="N161" s="80"/>
      <c r="O161" s="78" t="s">
        <v>33</v>
      </c>
      <c r="P161" s="78"/>
      <c r="Q161" s="78"/>
      <c r="R161" s="78"/>
      <c r="S161" s="78"/>
      <c r="T161" s="78"/>
      <c r="U161" s="78"/>
      <c r="V161" s="78"/>
      <c r="W161" s="56">
        <v>7</v>
      </c>
      <c r="X161" s="56">
        <v>0</v>
      </c>
      <c r="Y161" s="56">
        <v>4</v>
      </c>
      <c r="Z161" s="56"/>
      <c r="AA161" s="186" t="s">
        <v>587</v>
      </c>
      <c r="AB161" s="78" t="s">
        <v>351</v>
      </c>
      <c r="AC161" s="60">
        <f t="shared" si="14"/>
        <v>1</v>
      </c>
      <c r="AD161" s="60">
        <f t="shared" si="15"/>
        <v>1</v>
      </c>
      <c r="AE161" s="61">
        <f t="shared" si="16"/>
        <v>2</v>
      </c>
      <c r="AF161" s="61">
        <f>INDEX($BA$26:BF$44,MATCH(AE161,$AZ$26:$AZ$44,-1),MATCH(D161,$BA$25:$BF$25))</f>
        <v>0</v>
      </c>
      <c r="AG161" s="61">
        <v>1</v>
      </c>
      <c r="AH161" s="61">
        <v>1</v>
      </c>
      <c r="AI161" s="61">
        <v>1</v>
      </c>
      <c r="AJ161" s="61">
        <v>1</v>
      </c>
      <c r="AK161" s="61">
        <v>0.8</v>
      </c>
      <c r="AL161" s="61">
        <v>0.8</v>
      </c>
      <c r="AM161" s="84">
        <f t="shared" si="17"/>
        <v>2342.4</v>
      </c>
      <c r="AN161" s="85">
        <f t="shared" si="18"/>
        <v>1639680</v>
      </c>
      <c r="AO161" s="85">
        <f t="shared" si="19"/>
        <v>0</v>
      </c>
      <c r="AP161" s="85">
        <f t="shared" si="20"/>
        <v>0</v>
      </c>
      <c r="AQ161" s="62"/>
      <c r="AR161" s="99"/>
      <c r="AS161" s="99"/>
      <c r="AT161" s="99"/>
      <c r="AU161" s="99"/>
    </row>
    <row r="162" spans="1:47">
      <c r="A162" s="78" t="s">
        <v>305</v>
      </c>
      <c r="B162" s="78">
        <v>2737</v>
      </c>
      <c r="C162" s="78"/>
      <c r="D162" s="79" t="s">
        <v>17</v>
      </c>
      <c r="E162" s="80">
        <v>4</v>
      </c>
      <c r="F162" s="80">
        <v>5</v>
      </c>
      <c r="G162" s="80">
        <v>3</v>
      </c>
      <c r="H162" s="80">
        <v>2</v>
      </c>
      <c r="I162" s="80">
        <v>5</v>
      </c>
      <c r="J162" s="80">
        <v>2</v>
      </c>
      <c r="K162" s="80" t="s">
        <v>41</v>
      </c>
      <c r="L162" s="81">
        <v>9</v>
      </c>
      <c r="M162" s="81"/>
      <c r="N162" s="80"/>
      <c r="O162" s="78" t="s">
        <v>33</v>
      </c>
      <c r="P162" s="78"/>
      <c r="Q162" s="78"/>
      <c r="R162" s="78"/>
      <c r="S162" s="78"/>
      <c r="T162" s="78"/>
      <c r="U162" s="78"/>
      <c r="V162" s="78"/>
      <c r="W162" s="56">
        <v>6</v>
      </c>
      <c r="X162" s="56">
        <v>0</v>
      </c>
      <c r="Y162" s="56">
        <v>3</v>
      </c>
      <c r="Z162" s="56"/>
      <c r="AA162" s="186" t="s">
        <v>587</v>
      </c>
      <c r="AB162" s="78" t="s">
        <v>351</v>
      </c>
      <c r="AC162" s="60">
        <f t="shared" si="14"/>
        <v>1</v>
      </c>
      <c r="AD162" s="60">
        <f t="shared" si="15"/>
        <v>1</v>
      </c>
      <c r="AE162" s="61">
        <f t="shared" si="16"/>
        <v>2</v>
      </c>
      <c r="AF162" s="61">
        <f>INDEX($BA$26:BF$44,MATCH(AE162,$AZ$26:$AZ$44,-1),MATCH(D162,$BA$25:$BF$25))</f>
        <v>0</v>
      </c>
      <c r="AG162" s="61">
        <v>1</v>
      </c>
      <c r="AH162" s="61">
        <v>1</v>
      </c>
      <c r="AI162" s="61">
        <v>1</v>
      </c>
      <c r="AJ162" s="61">
        <v>1</v>
      </c>
      <c r="AK162" s="61">
        <v>1</v>
      </c>
      <c r="AL162" s="61">
        <v>0.8</v>
      </c>
      <c r="AM162" s="84">
        <f t="shared" si="17"/>
        <v>2928</v>
      </c>
      <c r="AN162" s="85">
        <f t="shared" si="18"/>
        <v>1756800</v>
      </c>
      <c r="AO162" s="85">
        <f t="shared" si="19"/>
        <v>0</v>
      </c>
      <c r="AP162" s="85">
        <f t="shared" si="20"/>
        <v>0</v>
      </c>
      <c r="AQ162" s="62"/>
      <c r="AR162" s="99"/>
      <c r="AS162" s="99"/>
      <c r="AT162" s="99"/>
      <c r="AU162" s="99"/>
    </row>
    <row r="163" spans="1:47">
      <c r="A163" s="11" t="s">
        <v>220</v>
      </c>
      <c r="B163" s="11">
        <v>1033</v>
      </c>
      <c r="D163" s="49" t="s">
        <v>14</v>
      </c>
      <c r="E163" s="47">
        <v>4</v>
      </c>
      <c r="F163" s="47">
        <v>2</v>
      </c>
      <c r="G163" s="47">
        <v>2</v>
      </c>
      <c r="H163" s="47">
        <v>2</v>
      </c>
      <c r="I163" s="47">
        <v>2</v>
      </c>
      <c r="J163" s="47">
        <v>2</v>
      </c>
      <c r="K163" s="47" t="s">
        <v>41</v>
      </c>
      <c r="L163" s="48">
        <v>9</v>
      </c>
      <c r="M163" s="48"/>
      <c r="N163" s="47"/>
      <c r="O163" s="11" t="s">
        <v>33</v>
      </c>
      <c r="P163" s="11" t="s">
        <v>25</v>
      </c>
      <c r="Q163" s="11" t="s">
        <v>6</v>
      </c>
      <c r="W163" s="45">
        <v>5</v>
      </c>
      <c r="X163" s="45">
        <v>2</v>
      </c>
      <c r="Y163" s="45">
        <v>3</v>
      </c>
      <c r="Z163" s="45"/>
      <c r="AA163" s="184" t="s">
        <v>207</v>
      </c>
      <c r="AB163" s="11" t="s">
        <v>349</v>
      </c>
      <c r="AC163" s="60">
        <f t="shared" si="14"/>
        <v>1</v>
      </c>
      <c r="AD163" s="60">
        <f t="shared" si="15"/>
        <v>1</v>
      </c>
      <c r="AE163" s="61">
        <f t="shared" si="16"/>
        <v>2</v>
      </c>
      <c r="AF163" s="61">
        <f>INDEX($BA$26:BF$44,MATCH(AE163,$AZ$26:$AZ$44,-1),MATCH(D163,$BA$25:$BF$25))</f>
        <v>0.5</v>
      </c>
      <c r="AG163" s="61">
        <v>1</v>
      </c>
      <c r="AH163" s="61">
        <v>1</v>
      </c>
      <c r="AI163" s="61">
        <v>1</v>
      </c>
      <c r="AJ163" s="61">
        <v>1</v>
      </c>
      <c r="AK163" s="61">
        <v>1</v>
      </c>
      <c r="AL163" s="61">
        <v>0.8</v>
      </c>
      <c r="AM163" s="61">
        <f t="shared" si="17"/>
        <v>2928</v>
      </c>
      <c r="AN163" s="62">
        <f t="shared" si="18"/>
        <v>1464000</v>
      </c>
      <c r="AO163" s="62">
        <f t="shared" si="19"/>
        <v>0</v>
      </c>
      <c r="AP163" s="62">
        <f t="shared" si="20"/>
        <v>0</v>
      </c>
      <c r="AQ163" s="85"/>
      <c r="AR163" s="100"/>
      <c r="AS163" s="100"/>
      <c r="AT163" s="100"/>
      <c r="AU163" s="100"/>
    </row>
    <row r="164" spans="1:47">
      <c r="A164" s="58" t="s">
        <v>292</v>
      </c>
      <c r="B164" s="58">
        <v>2633</v>
      </c>
      <c r="C164" s="58"/>
      <c r="D164" s="63" t="s">
        <v>17</v>
      </c>
      <c r="E164" s="64">
        <v>6</v>
      </c>
      <c r="F164" s="64">
        <v>5</v>
      </c>
      <c r="G164" s="64">
        <v>7</v>
      </c>
      <c r="H164" s="64">
        <v>2</v>
      </c>
      <c r="I164" s="64">
        <v>6</v>
      </c>
      <c r="J164" s="64">
        <v>3</v>
      </c>
      <c r="K164" s="64" t="s">
        <v>41</v>
      </c>
      <c r="L164" s="65">
        <v>8</v>
      </c>
      <c r="M164" s="65"/>
      <c r="N164" s="64"/>
      <c r="O164" s="58" t="s">
        <v>33</v>
      </c>
      <c r="P164" s="58"/>
      <c r="Q164" s="58"/>
      <c r="R164" s="58"/>
      <c r="S164" s="58"/>
      <c r="T164" s="58"/>
      <c r="U164" s="58"/>
      <c r="V164" s="58"/>
      <c r="W164" s="67">
        <v>5</v>
      </c>
      <c r="X164" s="67">
        <v>1</v>
      </c>
      <c r="Y164" s="67">
        <v>0</v>
      </c>
      <c r="Z164" s="67"/>
      <c r="AA164" s="185" t="s">
        <v>587</v>
      </c>
      <c r="AB164" s="58" t="s">
        <v>351</v>
      </c>
      <c r="AC164" s="60">
        <f t="shared" si="14"/>
        <v>0.5</v>
      </c>
      <c r="AD164" s="60">
        <f t="shared" si="15"/>
        <v>1</v>
      </c>
      <c r="AE164" s="61">
        <f t="shared" si="16"/>
        <v>1.5</v>
      </c>
      <c r="AF164" s="61">
        <f>INDEX($BA$26:BF$44,MATCH(AE164,$AZ$26:$AZ$44,-1),MATCH(D164,$BA$25:$BF$25))</f>
        <v>0</v>
      </c>
      <c r="AG164" s="61">
        <v>1</v>
      </c>
      <c r="AH164" s="61">
        <v>1</v>
      </c>
      <c r="AI164" s="61">
        <v>1</v>
      </c>
      <c r="AJ164" s="61">
        <v>1</v>
      </c>
      <c r="AK164" s="61">
        <v>1</v>
      </c>
      <c r="AL164" s="61">
        <v>0.8</v>
      </c>
      <c r="AM164" s="68">
        <f t="shared" si="17"/>
        <v>1832</v>
      </c>
      <c r="AN164" s="69">
        <f t="shared" si="18"/>
        <v>916000</v>
      </c>
      <c r="AO164" s="69">
        <f t="shared" si="19"/>
        <v>0</v>
      </c>
      <c r="AP164" s="69">
        <f t="shared" si="20"/>
        <v>0</v>
      </c>
      <c r="AQ164" s="62"/>
      <c r="AR164" s="99"/>
      <c r="AS164" s="99"/>
      <c r="AT164" s="99"/>
      <c r="AU164" s="99"/>
    </row>
    <row r="165" spans="1:47">
      <c r="A165" s="11" t="s">
        <v>90</v>
      </c>
      <c r="B165" s="11">
        <v>907</v>
      </c>
      <c r="D165" s="49" t="s">
        <v>17</v>
      </c>
      <c r="E165" s="47">
        <v>7</v>
      </c>
      <c r="F165" s="47" t="s">
        <v>15</v>
      </c>
      <c r="G165" s="47">
        <v>1</v>
      </c>
      <c r="H165" s="47">
        <v>2</v>
      </c>
      <c r="I165" s="47">
        <v>1</v>
      </c>
      <c r="J165" s="47">
        <v>1</v>
      </c>
      <c r="K165" s="47" t="s">
        <v>41</v>
      </c>
      <c r="L165" s="48">
        <v>4</v>
      </c>
      <c r="M165" s="48"/>
      <c r="N165" s="47"/>
      <c r="O165" s="11" t="s">
        <v>21</v>
      </c>
      <c r="P165" s="11" t="s">
        <v>33</v>
      </c>
      <c r="W165" s="45">
        <v>2</v>
      </c>
      <c r="X165" s="45">
        <v>0</v>
      </c>
      <c r="Y165" s="45">
        <v>3</v>
      </c>
      <c r="Z165" s="45"/>
      <c r="AA165" s="184" t="s">
        <v>52</v>
      </c>
      <c r="AB165" s="11" t="s">
        <v>333</v>
      </c>
      <c r="AC165" s="60">
        <f t="shared" si="14"/>
        <v>0</v>
      </c>
      <c r="AD165" s="60">
        <f t="shared" si="15"/>
        <v>1</v>
      </c>
      <c r="AE165" s="61">
        <f t="shared" si="16"/>
        <v>1</v>
      </c>
      <c r="AF165" s="61">
        <f>INDEX($BA$26:BF$44,MATCH(AE165,$AZ$26:$AZ$44,-1),MATCH(D165,$BA$25:$BF$25))</f>
        <v>0</v>
      </c>
      <c r="AG165" s="61">
        <v>1</v>
      </c>
      <c r="AH165" s="61">
        <v>1</v>
      </c>
      <c r="AI165" s="61">
        <v>1</v>
      </c>
      <c r="AJ165" s="61">
        <v>1</v>
      </c>
      <c r="AK165" s="61">
        <v>1</v>
      </c>
      <c r="AL165" s="61">
        <v>0.8</v>
      </c>
      <c r="AM165" s="61">
        <f t="shared" si="17"/>
        <v>280</v>
      </c>
      <c r="AN165" s="62">
        <f t="shared" si="18"/>
        <v>56000</v>
      </c>
      <c r="AO165" s="62">
        <f t="shared" si="19"/>
        <v>0</v>
      </c>
      <c r="AP165" s="62">
        <f t="shared" si="20"/>
        <v>0</v>
      </c>
      <c r="AQ165" s="69"/>
      <c r="AR165" s="99"/>
      <c r="AS165" s="99"/>
      <c r="AT165" s="99"/>
      <c r="AU165" s="99"/>
    </row>
    <row r="166" spans="1:47">
      <c r="A166" s="11" t="s">
        <v>218</v>
      </c>
      <c r="B166" s="11">
        <v>1021</v>
      </c>
      <c r="D166" s="49" t="s">
        <v>16</v>
      </c>
      <c r="E166" s="47">
        <v>5</v>
      </c>
      <c r="F166" s="47">
        <v>2</v>
      </c>
      <c r="G166" s="47">
        <v>4</v>
      </c>
      <c r="H166" s="47">
        <v>2</v>
      </c>
      <c r="I166" s="47">
        <v>4</v>
      </c>
      <c r="J166" s="47">
        <v>4</v>
      </c>
      <c r="K166" s="47" t="s">
        <v>41</v>
      </c>
      <c r="L166" s="48">
        <v>6</v>
      </c>
      <c r="M166" s="48"/>
      <c r="N166" s="47"/>
      <c r="O166" s="11" t="s">
        <v>33</v>
      </c>
      <c r="W166" s="45">
        <v>2</v>
      </c>
      <c r="X166" s="45">
        <v>2</v>
      </c>
      <c r="Y166" s="45">
        <v>4</v>
      </c>
      <c r="Z166" s="45"/>
      <c r="AA166" s="184" t="s">
        <v>54</v>
      </c>
      <c r="AB166" s="11" t="s">
        <v>345</v>
      </c>
      <c r="AC166" s="60">
        <f t="shared" si="14"/>
        <v>0.5</v>
      </c>
      <c r="AD166" s="60">
        <f t="shared" si="15"/>
        <v>1</v>
      </c>
      <c r="AE166" s="61">
        <f t="shared" si="16"/>
        <v>1.5</v>
      </c>
      <c r="AF166" s="61">
        <f>INDEX($BA$26:BF$44,MATCH(AE166,$AZ$26:$AZ$44,-1),MATCH(D166,$BA$25:$BF$25))</f>
        <v>0.5</v>
      </c>
      <c r="AG166" s="61">
        <v>1</v>
      </c>
      <c r="AH166" s="61">
        <v>1</v>
      </c>
      <c r="AI166" s="61">
        <v>1</v>
      </c>
      <c r="AJ166" s="61">
        <v>1</v>
      </c>
      <c r="AK166" s="61">
        <v>1</v>
      </c>
      <c r="AL166" s="61">
        <v>0.8</v>
      </c>
      <c r="AM166" s="61">
        <f t="shared" si="17"/>
        <v>716</v>
      </c>
      <c r="AN166" s="62">
        <f t="shared" si="18"/>
        <v>143200</v>
      </c>
      <c r="AO166" s="62">
        <f t="shared" si="19"/>
        <v>0</v>
      </c>
      <c r="AP166" s="62">
        <f t="shared" si="20"/>
        <v>0</v>
      </c>
      <c r="AQ166" s="69"/>
      <c r="AR166" s="99"/>
      <c r="AS166" s="99"/>
      <c r="AT166" s="99"/>
      <c r="AU166" s="99"/>
    </row>
    <row r="167" spans="1:47">
      <c r="A167" s="11" t="s">
        <v>103</v>
      </c>
      <c r="B167" s="11">
        <v>1404</v>
      </c>
      <c r="D167" s="49" t="s">
        <v>16</v>
      </c>
      <c r="E167" s="47">
        <v>2</v>
      </c>
      <c r="F167" s="47">
        <v>4</v>
      </c>
      <c r="G167" s="47">
        <v>0</v>
      </c>
      <c r="H167" s="47">
        <v>2</v>
      </c>
      <c r="I167" s="47">
        <v>5</v>
      </c>
      <c r="J167" s="47">
        <v>1</v>
      </c>
      <c r="K167" s="47" t="s">
        <v>41</v>
      </c>
      <c r="L167" s="48">
        <v>7</v>
      </c>
      <c r="M167" s="48"/>
      <c r="N167" s="47"/>
      <c r="O167" s="11" t="s">
        <v>35</v>
      </c>
      <c r="P167" s="11" t="s">
        <v>33</v>
      </c>
      <c r="W167" s="45">
        <v>2</v>
      </c>
      <c r="X167" s="45">
        <v>0</v>
      </c>
      <c r="Y167" s="45">
        <v>5</v>
      </c>
      <c r="Z167" s="45"/>
      <c r="AA167" s="184" t="s">
        <v>27</v>
      </c>
      <c r="AB167" s="11" t="s">
        <v>333</v>
      </c>
      <c r="AC167" s="60">
        <f t="shared" si="14"/>
        <v>0.5</v>
      </c>
      <c r="AD167" s="60">
        <f t="shared" si="15"/>
        <v>1</v>
      </c>
      <c r="AE167" s="61">
        <f t="shared" si="16"/>
        <v>1.5</v>
      </c>
      <c r="AF167" s="61">
        <f>INDEX($BA$26:BF$44,MATCH(AE167,$AZ$26:$AZ$44,-1),MATCH(D167,$BA$25:$BF$25))</f>
        <v>0.5</v>
      </c>
      <c r="AG167" s="61">
        <v>1</v>
      </c>
      <c r="AH167" s="61">
        <v>1</v>
      </c>
      <c r="AI167" s="61">
        <v>1</v>
      </c>
      <c r="AJ167" s="61">
        <v>1</v>
      </c>
      <c r="AK167" s="61">
        <v>0.8</v>
      </c>
      <c r="AL167" s="61">
        <v>0.8</v>
      </c>
      <c r="AM167" s="61">
        <f t="shared" si="17"/>
        <v>915.2</v>
      </c>
      <c r="AN167" s="62">
        <f t="shared" si="18"/>
        <v>183040</v>
      </c>
      <c r="AO167" s="62">
        <f t="shared" si="19"/>
        <v>0</v>
      </c>
      <c r="AP167" s="62">
        <f t="shared" si="20"/>
        <v>0</v>
      </c>
      <c r="AQ167" s="69"/>
      <c r="AR167" s="100"/>
      <c r="AS167" s="100"/>
      <c r="AT167" s="100"/>
      <c r="AU167" s="100"/>
    </row>
    <row r="168" spans="1:47">
      <c r="A168" s="11" t="s">
        <v>118</v>
      </c>
      <c r="B168" s="11">
        <v>1803</v>
      </c>
      <c r="D168" s="49" t="s">
        <v>17</v>
      </c>
      <c r="E168" s="47" t="s">
        <v>15</v>
      </c>
      <c r="F168" s="47" t="s">
        <v>15</v>
      </c>
      <c r="G168" s="47" t="s">
        <v>15</v>
      </c>
      <c r="H168" s="47">
        <v>2</v>
      </c>
      <c r="I168" s="47">
        <v>1</v>
      </c>
      <c r="J168" s="47">
        <v>4</v>
      </c>
      <c r="K168" s="47" t="s">
        <v>41</v>
      </c>
      <c r="L168" s="48" t="s">
        <v>15</v>
      </c>
      <c r="M168" s="48"/>
      <c r="N168" s="47"/>
      <c r="O168" s="11" t="s">
        <v>21</v>
      </c>
      <c r="P168" s="11" t="s">
        <v>33</v>
      </c>
      <c r="Q168" s="11" t="s">
        <v>30</v>
      </c>
      <c r="W168" s="45">
        <v>2</v>
      </c>
      <c r="X168" s="45">
        <v>0</v>
      </c>
      <c r="Y168" s="45">
        <v>4</v>
      </c>
      <c r="Z168" s="45"/>
      <c r="AA168" s="184" t="s">
        <v>589</v>
      </c>
      <c r="AB168" s="11" t="s">
        <v>334</v>
      </c>
      <c r="AC168" s="60">
        <f t="shared" si="14"/>
        <v>1</v>
      </c>
      <c r="AD168" s="60">
        <f t="shared" si="15"/>
        <v>1</v>
      </c>
      <c r="AE168" s="61">
        <f t="shared" si="16"/>
        <v>2</v>
      </c>
      <c r="AF168" s="61">
        <f>INDEX($BA$26:BF$44,MATCH(AE168,$AZ$26:$AZ$44,-1),MATCH(D168,$BA$25:$BF$25))</f>
        <v>0</v>
      </c>
      <c r="AG168" s="61">
        <v>1</v>
      </c>
      <c r="AH168" s="61">
        <v>1</v>
      </c>
      <c r="AI168" s="61">
        <v>1</v>
      </c>
      <c r="AJ168" s="61">
        <v>1</v>
      </c>
      <c r="AK168" s="61">
        <v>1</v>
      </c>
      <c r="AL168" s="61">
        <v>0.8</v>
      </c>
      <c r="AM168" s="61">
        <f t="shared" si="17"/>
        <v>4688</v>
      </c>
      <c r="AN168" s="62">
        <f t="shared" si="18"/>
        <v>937600</v>
      </c>
      <c r="AO168" s="62">
        <f t="shared" si="19"/>
        <v>0</v>
      </c>
      <c r="AP168" s="62">
        <f t="shared" si="20"/>
        <v>0</v>
      </c>
      <c r="AQ168" s="62"/>
    </row>
    <row r="169" spans="1:47">
      <c r="A169" s="11" t="s">
        <v>242</v>
      </c>
      <c r="B169" s="11">
        <v>1535</v>
      </c>
      <c r="D169" s="49" t="s">
        <v>16</v>
      </c>
      <c r="E169" s="47">
        <v>2</v>
      </c>
      <c r="F169" s="47">
        <v>2</v>
      </c>
      <c r="G169" s="47">
        <v>4</v>
      </c>
      <c r="H169" s="47">
        <v>2</v>
      </c>
      <c r="I169" s="47">
        <v>1</v>
      </c>
      <c r="J169" s="47">
        <v>0</v>
      </c>
      <c r="K169" s="47" t="s">
        <v>41</v>
      </c>
      <c r="L169" s="48">
        <v>6</v>
      </c>
      <c r="M169" s="48"/>
      <c r="N169" s="47"/>
      <c r="O169" s="11" t="s">
        <v>33</v>
      </c>
      <c r="W169" s="45">
        <v>1</v>
      </c>
      <c r="X169" s="45">
        <v>0</v>
      </c>
      <c r="Y169" s="45">
        <v>0</v>
      </c>
      <c r="Z169" s="45"/>
      <c r="AA169" s="184" t="s">
        <v>207</v>
      </c>
      <c r="AB169" s="11" t="s">
        <v>349</v>
      </c>
      <c r="AC169" s="60">
        <f t="shared" si="14"/>
        <v>0.5</v>
      </c>
      <c r="AD169" s="60">
        <f t="shared" si="15"/>
        <v>1</v>
      </c>
      <c r="AE169" s="61">
        <f t="shared" si="16"/>
        <v>1.5</v>
      </c>
      <c r="AF169" s="61">
        <f>INDEX($BA$26:BF$44,MATCH(AE169,$AZ$26:$AZ$44,-1),MATCH(D169,$BA$25:$BF$25))</f>
        <v>0.5</v>
      </c>
      <c r="AG169" s="61">
        <v>1</v>
      </c>
      <c r="AH169" s="61">
        <v>1</v>
      </c>
      <c r="AI169" s="61">
        <v>1</v>
      </c>
      <c r="AJ169" s="61">
        <v>1</v>
      </c>
      <c r="AK169" s="61">
        <v>1</v>
      </c>
      <c r="AL169" s="61">
        <v>0.8</v>
      </c>
      <c r="AM169" s="61">
        <f t="shared" si="17"/>
        <v>716</v>
      </c>
      <c r="AN169" s="62">
        <f t="shared" si="18"/>
        <v>71600</v>
      </c>
      <c r="AO169" s="62">
        <f t="shared" si="19"/>
        <v>0</v>
      </c>
      <c r="AP169" s="62">
        <f t="shared" si="20"/>
        <v>0</v>
      </c>
      <c r="AQ169" s="69"/>
      <c r="AR169" s="100"/>
      <c r="AS169" s="100"/>
      <c r="AT169" s="100"/>
      <c r="AU169" s="100"/>
    </row>
    <row r="170" spans="1:47">
      <c r="A170" s="11" t="s">
        <v>126</v>
      </c>
      <c r="B170" s="11">
        <v>2004</v>
      </c>
      <c r="D170" s="49" t="s">
        <v>22</v>
      </c>
      <c r="E170" s="47">
        <v>3</v>
      </c>
      <c r="F170" s="47">
        <v>7</v>
      </c>
      <c r="G170" s="47">
        <v>1</v>
      </c>
      <c r="H170" s="47">
        <v>2</v>
      </c>
      <c r="I170" s="47">
        <v>0</v>
      </c>
      <c r="J170" s="47">
        <v>0</v>
      </c>
      <c r="K170" s="47" t="s">
        <v>41</v>
      </c>
      <c r="L170" s="48">
        <v>0</v>
      </c>
      <c r="M170" s="48"/>
      <c r="N170" s="47"/>
      <c r="O170" s="11" t="s">
        <v>33</v>
      </c>
      <c r="W170" s="45">
        <v>1</v>
      </c>
      <c r="X170" s="45">
        <v>2</v>
      </c>
      <c r="Y170" s="45">
        <v>4</v>
      </c>
      <c r="Z170" s="45"/>
      <c r="AA170" s="184" t="s">
        <v>589</v>
      </c>
      <c r="AB170" s="11" t="s">
        <v>334</v>
      </c>
      <c r="AC170" s="60">
        <f t="shared" si="14"/>
        <v>-0.5</v>
      </c>
      <c r="AD170" s="60">
        <f t="shared" si="15"/>
        <v>1</v>
      </c>
      <c r="AE170" s="61">
        <f t="shared" si="16"/>
        <v>0.5</v>
      </c>
      <c r="AF170" s="61">
        <f>INDEX($BA$26:BF$44,MATCH(AE170,$AZ$26:$AZ$44,-1),MATCH(D170,$BA$25:$BF$25))</f>
        <v>0</v>
      </c>
      <c r="AG170" s="61">
        <v>1</v>
      </c>
      <c r="AH170" s="61">
        <v>1</v>
      </c>
      <c r="AI170" s="61">
        <v>1</v>
      </c>
      <c r="AJ170" s="61">
        <v>1</v>
      </c>
      <c r="AK170" s="61">
        <v>1</v>
      </c>
      <c r="AL170" s="61">
        <v>0.8</v>
      </c>
      <c r="AM170" s="61">
        <f t="shared" si="17"/>
        <v>44</v>
      </c>
      <c r="AN170" s="62">
        <f t="shared" si="18"/>
        <v>4400</v>
      </c>
      <c r="AO170" s="62">
        <f t="shared" si="19"/>
        <v>0</v>
      </c>
      <c r="AP170" s="62">
        <f t="shared" si="20"/>
        <v>0</v>
      </c>
      <c r="AQ170" s="62"/>
      <c r="AR170" s="99"/>
      <c r="AS170" s="99"/>
      <c r="AT170" s="99"/>
      <c r="AU170" s="99"/>
    </row>
    <row r="171" spans="1:47">
      <c r="A171" s="11" t="s">
        <v>139</v>
      </c>
      <c r="B171" s="11">
        <v>2305</v>
      </c>
      <c r="D171" s="49" t="s">
        <v>17</v>
      </c>
      <c r="E171" s="47">
        <v>5</v>
      </c>
      <c r="F171" s="47">
        <v>3</v>
      </c>
      <c r="G171" s="47">
        <v>8</v>
      </c>
      <c r="H171" s="47">
        <v>2</v>
      </c>
      <c r="I171" s="47">
        <v>0</v>
      </c>
      <c r="J171" s="47">
        <v>2</v>
      </c>
      <c r="K171" s="47" t="s">
        <v>41</v>
      </c>
      <c r="L171" s="48">
        <v>6</v>
      </c>
      <c r="M171" s="48"/>
      <c r="N171" s="47"/>
      <c r="O171" s="11" t="s">
        <v>33</v>
      </c>
      <c r="W171" s="45">
        <v>1</v>
      </c>
      <c r="X171" s="45">
        <v>1</v>
      </c>
      <c r="Y171" s="45">
        <v>2</v>
      </c>
      <c r="Z171" s="45"/>
      <c r="AA171" s="184" t="s">
        <v>27</v>
      </c>
      <c r="AB171" s="11" t="s">
        <v>350</v>
      </c>
      <c r="AC171" s="60">
        <f t="shared" si="14"/>
        <v>0.5</v>
      </c>
      <c r="AD171" s="60">
        <f t="shared" si="15"/>
        <v>1</v>
      </c>
      <c r="AE171" s="61">
        <f t="shared" si="16"/>
        <v>1.5</v>
      </c>
      <c r="AF171" s="61">
        <f>INDEX($BA$26:BF$44,MATCH(AE171,$AZ$26:$AZ$44,-1),MATCH(D171,$BA$25:$BF$25))</f>
        <v>0</v>
      </c>
      <c r="AG171" s="61">
        <v>1</v>
      </c>
      <c r="AH171" s="61">
        <v>1</v>
      </c>
      <c r="AI171" s="61">
        <v>1</v>
      </c>
      <c r="AJ171" s="61">
        <v>1</v>
      </c>
      <c r="AK171" s="61">
        <v>1</v>
      </c>
      <c r="AL171" s="61">
        <v>0.8</v>
      </c>
      <c r="AM171" s="61">
        <f t="shared" si="17"/>
        <v>716</v>
      </c>
      <c r="AN171" s="62">
        <f t="shared" si="18"/>
        <v>71600</v>
      </c>
      <c r="AO171" s="62">
        <f t="shared" si="19"/>
        <v>0</v>
      </c>
      <c r="AP171" s="62">
        <f t="shared" si="20"/>
        <v>0</v>
      </c>
      <c r="AQ171" s="62"/>
      <c r="AR171" s="100"/>
      <c r="AS171" s="100"/>
      <c r="AT171" s="100"/>
      <c r="AU171" s="100"/>
    </row>
    <row r="172" spans="1:47">
      <c r="A172" s="11" t="s">
        <v>79</v>
      </c>
      <c r="B172" s="11">
        <v>610</v>
      </c>
      <c r="D172" s="49" t="s">
        <v>17</v>
      </c>
      <c r="E172" s="47">
        <v>5</v>
      </c>
      <c r="F172" s="47">
        <v>7</v>
      </c>
      <c r="G172" s="47">
        <v>6</v>
      </c>
      <c r="H172" s="47">
        <v>1</v>
      </c>
      <c r="I172" s="47">
        <v>3</v>
      </c>
      <c r="J172" s="47">
        <v>4</v>
      </c>
      <c r="K172" s="47" t="s">
        <v>41</v>
      </c>
      <c r="L172" s="48">
        <v>5</v>
      </c>
      <c r="M172" s="48"/>
      <c r="N172" s="47"/>
      <c r="O172" s="11" t="s">
        <v>33</v>
      </c>
      <c r="P172" s="11" t="s">
        <v>25</v>
      </c>
      <c r="W172" s="45">
        <v>8</v>
      </c>
      <c r="X172" s="45">
        <v>0</v>
      </c>
      <c r="Y172" s="45">
        <v>4</v>
      </c>
      <c r="Z172" s="45"/>
      <c r="AA172" s="184" t="s">
        <v>1067</v>
      </c>
      <c r="AB172" s="11" t="s">
        <v>332</v>
      </c>
      <c r="AC172" s="60">
        <f t="shared" si="14"/>
        <v>0</v>
      </c>
      <c r="AD172" s="60">
        <f t="shared" si="15"/>
        <v>0.5</v>
      </c>
      <c r="AE172" s="61">
        <f t="shared" si="16"/>
        <v>0.5</v>
      </c>
      <c r="AF172" s="61">
        <f>INDEX($BA$26:BF$44,MATCH(AE172,$AZ$26:$AZ$44,-1),MATCH(D172,$BA$25:$BF$25))</f>
        <v>0.5</v>
      </c>
      <c r="AG172" s="61">
        <v>1</v>
      </c>
      <c r="AH172" s="61">
        <v>1</v>
      </c>
      <c r="AI172" s="61">
        <v>1</v>
      </c>
      <c r="AJ172" s="61">
        <v>1</v>
      </c>
      <c r="AK172" s="61">
        <v>1</v>
      </c>
      <c r="AL172" s="61">
        <v>0.8</v>
      </c>
      <c r="AM172" s="61">
        <f t="shared" si="17"/>
        <v>448</v>
      </c>
      <c r="AN172" s="62">
        <f t="shared" si="18"/>
        <v>35840</v>
      </c>
      <c r="AO172" s="62">
        <f t="shared" si="19"/>
        <v>0</v>
      </c>
      <c r="AP172" s="62">
        <f t="shared" si="20"/>
        <v>0</v>
      </c>
      <c r="AQ172" s="62"/>
      <c r="AR172" s="99"/>
      <c r="AS172" s="99"/>
      <c r="AT172" s="99"/>
      <c r="AU172" s="99"/>
    </row>
    <row r="173" spans="1:47">
      <c r="A173" s="11" t="s">
        <v>117</v>
      </c>
      <c r="B173" s="11">
        <v>1802</v>
      </c>
      <c r="D173" s="49" t="s">
        <v>17</v>
      </c>
      <c r="E173" s="47">
        <v>4</v>
      </c>
      <c r="F173" s="47">
        <v>2</v>
      </c>
      <c r="G173" s="47">
        <v>3</v>
      </c>
      <c r="H173" s="47">
        <v>1</v>
      </c>
      <c r="I173" s="47">
        <v>0</v>
      </c>
      <c r="J173" s="47">
        <v>0</v>
      </c>
      <c r="K173" s="47" t="s">
        <v>41</v>
      </c>
      <c r="L173" s="48">
        <v>0</v>
      </c>
      <c r="M173" s="48"/>
      <c r="N173" s="47"/>
      <c r="O173" s="11" t="s">
        <v>33</v>
      </c>
      <c r="W173" s="45">
        <v>7</v>
      </c>
      <c r="X173" s="45">
        <v>1</v>
      </c>
      <c r="Y173" s="45">
        <v>4</v>
      </c>
      <c r="Z173" s="45"/>
      <c r="AA173" s="184" t="s">
        <v>589</v>
      </c>
      <c r="AB173" s="11" t="s">
        <v>334</v>
      </c>
      <c r="AC173" s="60">
        <f t="shared" si="14"/>
        <v>-0.5</v>
      </c>
      <c r="AD173" s="60">
        <f t="shared" si="15"/>
        <v>0.5</v>
      </c>
      <c r="AE173" s="61">
        <f t="shared" si="16"/>
        <v>0</v>
      </c>
      <c r="AF173" s="61">
        <f>INDEX($BA$26:BF$44,MATCH(AE173,$AZ$26:$AZ$44,-1),MATCH(D173,$BA$25:$BF$25))</f>
        <v>0.5</v>
      </c>
      <c r="AG173" s="61">
        <v>1</v>
      </c>
      <c r="AH173" s="61">
        <v>1</v>
      </c>
      <c r="AI173" s="61">
        <v>1</v>
      </c>
      <c r="AJ173" s="61">
        <v>1</v>
      </c>
      <c r="AK173" s="61">
        <v>1</v>
      </c>
      <c r="AL173" s="61">
        <v>0.8</v>
      </c>
      <c r="AM173" s="61">
        <f t="shared" si="17"/>
        <v>44</v>
      </c>
      <c r="AN173" s="62">
        <f t="shared" si="18"/>
        <v>3080</v>
      </c>
      <c r="AO173" s="62">
        <f t="shared" si="19"/>
        <v>0</v>
      </c>
      <c r="AP173" s="62">
        <f t="shared" si="20"/>
        <v>0</v>
      </c>
      <c r="AQ173" s="85"/>
      <c r="AR173" s="99"/>
      <c r="AS173" s="99"/>
      <c r="AT173" s="99"/>
      <c r="AU173" s="99"/>
    </row>
    <row r="174" spans="1:47">
      <c r="A174" s="58" t="s">
        <v>233</v>
      </c>
      <c r="B174" s="58">
        <v>1332</v>
      </c>
      <c r="C174" s="58"/>
      <c r="D174" s="63" t="s">
        <v>17</v>
      </c>
      <c r="E174" s="64">
        <v>7</v>
      </c>
      <c r="F174" s="64">
        <v>6</v>
      </c>
      <c r="G174" s="64" t="s">
        <v>15</v>
      </c>
      <c r="H174" s="64">
        <v>1</v>
      </c>
      <c r="I174" s="64">
        <v>1</v>
      </c>
      <c r="J174" s="64">
        <v>0</v>
      </c>
      <c r="K174" s="64" t="s">
        <v>41</v>
      </c>
      <c r="L174" s="65">
        <v>5</v>
      </c>
      <c r="M174" s="65"/>
      <c r="N174" s="64"/>
      <c r="O174" s="58" t="s">
        <v>33</v>
      </c>
      <c r="P174" s="58" t="s">
        <v>25</v>
      </c>
      <c r="Q174" s="58" t="s">
        <v>30</v>
      </c>
      <c r="R174" s="58"/>
      <c r="S174" s="58"/>
      <c r="T174" s="58"/>
      <c r="U174" s="58"/>
      <c r="V174" s="58"/>
      <c r="W174" s="67">
        <v>5</v>
      </c>
      <c r="X174" s="67">
        <v>0</v>
      </c>
      <c r="Y174" s="67">
        <v>4</v>
      </c>
      <c r="Z174" s="67"/>
      <c r="AA174" s="185" t="s">
        <v>207</v>
      </c>
      <c r="AB174" s="58" t="s">
        <v>349</v>
      </c>
      <c r="AC174" s="60">
        <f t="shared" si="14"/>
        <v>0</v>
      </c>
      <c r="AD174" s="60">
        <f t="shared" si="15"/>
        <v>0.5</v>
      </c>
      <c r="AE174" s="61">
        <f t="shared" si="16"/>
        <v>0.5</v>
      </c>
      <c r="AF174" s="61">
        <f>INDEX($BA$26:BF$44,MATCH(AE174,$AZ$26:$AZ$44,-1),MATCH(D174,$BA$25:$BF$25))</f>
        <v>0.5</v>
      </c>
      <c r="AG174" s="61">
        <v>1</v>
      </c>
      <c r="AH174" s="61">
        <v>1</v>
      </c>
      <c r="AI174" s="61">
        <v>1</v>
      </c>
      <c r="AJ174" s="61">
        <v>1</v>
      </c>
      <c r="AK174" s="61">
        <v>0.8</v>
      </c>
      <c r="AL174" s="61">
        <v>0.8</v>
      </c>
      <c r="AM174" s="68">
        <f t="shared" si="17"/>
        <v>358.40000000000003</v>
      </c>
      <c r="AN174" s="69">
        <f t="shared" si="18"/>
        <v>17920</v>
      </c>
      <c r="AO174" s="69">
        <f t="shared" si="19"/>
        <v>0</v>
      </c>
      <c r="AP174" s="69">
        <f t="shared" si="20"/>
        <v>0</v>
      </c>
      <c r="AQ174" s="62"/>
      <c r="AR174" s="99"/>
      <c r="AS174" s="99"/>
      <c r="AT174" s="99"/>
      <c r="AU174" s="99"/>
    </row>
    <row r="175" spans="1:47">
      <c r="A175" s="11" t="s">
        <v>125</v>
      </c>
      <c r="B175" s="11">
        <v>2003</v>
      </c>
      <c r="D175" s="49" t="s">
        <v>16</v>
      </c>
      <c r="E175" s="47">
        <v>3</v>
      </c>
      <c r="F175" s="47">
        <v>1</v>
      </c>
      <c r="G175" s="47">
        <v>0</v>
      </c>
      <c r="H175" s="47">
        <v>1</v>
      </c>
      <c r="I175" s="47">
        <v>4</v>
      </c>
      <c r="J175" s="47">
        <v>6</v>
      </c>
      <c r="K175" s="47" t="s">
        <v>41</v>
      </c>
      <c r="L175" s="48">
        <v>6</v>
      </c>
      <c r="M175" s="48"/>
      <c r="N175" s="47"/>
      <c r="O175" s="11" t="s">
        <v>33</v>
      </c>
      <c r="P175" s="11" t="s">
        <v>25</v>
      </c>
      <c r="W175" s="45">
        <v>5</v>
      </c>
      <c r="X175" s="45">
        <v>1</v>
      </c>
      <c r="Y175" s="45">
        <v>2</v>
      </c>
      <c r="Z175" s="45"/>
      <c r="AA175" s="184" t="s">
        <v>589</v>
      </c>
      <c r="AB175" s="11" t="s">
        <v>334</v>
      </c>
      <c r="AC175" s="60">
        <f t="shared" si="14"/>
        <v>0.5</v>
      </c>
      <c r="AD175" s="60">
        <f t="shared" si="15"/>
        <v>0.5</v>
      </c>
      <c r="AE175" s="61">
        <f t="shared" si="16"/>
        <v>1</v>
      </c>
      <c r="AF175" s="61">
        <f>INDEX($BA$26:BF$44,MATCH(AE175,$AZ$26:$AZ$44,-1),MATCH(D175,$BA$25:$BF$25))</f>
        <v>0.5</v>
      </c>
      <c r="AG175" s="61">
        <v>1</v>
      </c>
      <c r="AH175" s="61">
        <v>1</v>
      </c>
      <c r="AI175" s="61">
        <v>1</v>
      </c>
      <c r="AJ175" s="61">
        <v>1</v>
      </c>
      <c r="AK175" s="61">
        <v>1</v>
      </c>
      <c r="AL175" s="61">
        <v>0.8</v>
      </c>
      <c r="AM175" s="61">
        <f t="shared" si="17"/>
        <v>716</v>
      </c>
      <c r="AN175" s="62">
        <f t="shared" si="18"/>
        <v>35800</v>
      </c>
      <c r="AO175" s="62">
        <f t="shared" si="19"/>
        <v>0</v>
      </c>
      <c r="AP175" s="62">
        <f t="shared" si="20"/>
        <v>0</v>
      </c>
      <c r="AQ175" s="85"/>
      <c r="AR175" s="99"/>
      <c r="AS175" s="99"/>
      <c r="AT175" s="99"/>
      <c r="AU175" s="99"/>
    </row>
    <row r="176" spans="1:47">
      <c r="A176" s="11" t="s">
        <v>241</v>
      </c>
      <c r="B176" s="11">
        <v>1533</v>
      </c>
      <c r="D176" s="49" t="s">
        <v>17</v>
      </c>
      <c r="E176" s="47">
        <v>5</v>
      </c>
      <c r="F176" s="47">
        <v>4</v>
      </c>
      <c r="G176" s="47">
        <v>1</v>
      </c>
      <c r="H176" s="47">
        <v>1</v>
      </c>
      <c r="I176" s="47">
        <v>1</v>
      </c>
      <c r="J176" s="47">
        <v>0</v>
      </c>
      <c r="K176" s="47" t="s">
        <v>41</v>
      </c>
      <c r="L176" s="48" t="s">
        <v>15</v>
      </c>
      <c r="M176" s="48"/>
      <c r="N176" s="47"/>
      <c r="O176" s="11" t="s">
        <v>33</v>
      </c>
      <c r="S176" s="59"/>
      <c r="T176" s="59"/>
      <c r="W176" s="45">
        <v>2</v>
      </c>
      <c r="X176" s="45">
        <v>1</v>
      </c>
      <c r="Y176" s="45">
        <v>5</v>
      </c>
      <c r="Z176" s="45"/>
      <c r="AA176" s="184" t="s">
        <v>207</v>
      </c>
      <c r="AB176" s="11" t="s">
        <v>349</v>
      </c>
      <c r="AC176" s="60">
        <f t="shared" si="14"/>
        <v>1</v>
      </c>
      <c r="AD176" s="60">
        <f t="shared" si="15"/>
        <v>0.5</v>
      </c>
      <c r="AE176" s="61">
        <f t="shared" si="16"/>
        <v>1.5</v>
      </c>
      <c r="AF176" s="61">
        <f>INDEX($BA$26:BF$44,MATCH(AE176,$AZ$26:$AZ$44,-1),MATCH(D176,$BA$25:$BF$25))</f>
        <v>0</v>
      </c>
      <c r="AG176" s="61">
        <v>1</v>
      </c>
      <c r="AH176" s="61">
        <v>1</v>
      </c>
      <c r="AI176" s="61">
        <v>1</v>
      </c>
      <c r="AJ176" s="61">
        <v>1</v>
      </c>
      <c r="AK176" s="61">
        <v>1</v>
      </c>
      <c r="AL176" s="61">
        <v>0.8</v>
      </c>
      <c r="AM176" s="61">
        <f t="shared" si="17"/>
        <v>4688</v>
      </c>
      <c r="AN176" s="62">
        <f t="shared" si="18"/>
        <v>93760</v>
      </c>
      <c r="AO176" s="62">
        <f t="shared" si="19"/>
        <v>0</v>
      </c>
      <c r="AP176" s="62">
        <f t="shared" si="20"/>
        <v>0</v>
      </c>
      <c r="AQ176" s="62"/>
      <c r="AR176" s="101"/>
      <c r="AS176" s="101"/>
      <c r="AT176" s="101"/>
      <c r="AU176" s="101"/>
    </row>
    <row r="177" spans="1:47">
      <c r="A177" s="11" t="s">
        <v>81</v>
      </c>
      <c r="B177" s="11">
        <v>702</v>
      </c>
      <c r="D177" s="49" t="s">
        <v>17</v>
      </c>
      <c r="E177" s="47">
        <v>4</v>
      </c>
      <c r="F177" s="47">
        <v>1</v>
      </c>
      <c r="G177" s="47">
        <v>3</v>
      </c>
      <c r="H177" s="47">
        <v>0</v>
      </c>
      <c r="I177" s="47">
        <v>1</v>
      </c>
      <c r="J177" s="47">
        <v>3</v>
      </c>
      <c r="K177" s="47" t="s">
        <v>41</v>
      </c>
      <c r="L177" s="48">
        <v>5</v>
      </c>
      <c r="M177" s="48"/>
      <c r="N177" s="47"/>
      <c r="O177" s="11" t="s">
        <v>32</v>
      </c>
      <c r="P177" s="11" t="s">
        <v>33</v>
      </c>
      <c r="Q177" s="11" t="s">
        <v>25</v>
      </c>
      <c r="W177" s="45">
        <v>9</v>
      </c>
      <c r="X177" s="45">
        <v>0</v>
      </c>
      <c r="Y177" s="45">
        <v>2</v>
      </c>
      <c r="Z177" s="45"/>
      <c r="AA177" s="184" t="s">
        <v>1067</v>
      </c>
      <c r="AB177" s="11" t="s">
        <v>332</v>
      </c>
      <c r="AC177" s="60">
        <f t="shared" si="14"/>
        <v>0</v>
      </c>
      <c r="AD177" s="60">
        <f t="shared" si="15"/>
        <v>0</v>
      </c>
      <c r="AE177" s="61">
        <f t="shared" si="16"/>
        <v>0</v>
      </c>
      <c r="AF177" s="61">
        <f>INDEX($BA$26:BF$44,MATCH(AE177,$AZ$26:$AZ$44,-1),MATCH(D177,$BA$25:$BF$25))</f>
        <v>0.5</v>
      </c>
      <c r="AG177" s="61">
        <v>1</v>
      </c>
      <c r="AH177" s="61">
        <v>1</v>
      </c>
      <c r="AI177" s="61">
        <v>1</v>
      </c>
      <c r="AJ177" s="61">
        <v>0.8</v>
      </c>
      <c r="AK177" s="61">
        <v>0.8</v>
      </c>
      <c r="AL177" s="61">
        <v>0.8</v>
      </c>
      <c r="AM177" s="61">
        <f t="shared" si="17"/>
        <v>286.72000000000003</v>
      </c>
      <c r="AN177" s="62">
        <f t="shared" si="18"/>
        <v>2580.4800000000005</v>
      </c>
      <c r="AO177" s="62">
        <f t="shared" si="19"/>
        <v>0</v>
      </c>
      <c r="AP177" s="62">
        <f t="shared" si="20"/>
        <v>0</v>
      </c>
      <c r="AQ177" s="62"/>
      <c r="AR177" s="99"/>
      <c r="AS177" s="99"/>
      <c r="AT177" s="99"/>
      <c r="AU177" s="99"/>
    </row>
    <row r="178" spans="1:47">
      <c r="A178" s="11" t="s">
        <v>1069</v>
      </c>
      <c r="B178" s="11">
        <v>1112</v>
      </c>
      <c r="D178" s="49" t="s">
        <v>22</v>
      </c>
      <c r="E178" s="47">
        <v>5</v>
      </c>
      <c r="F178" s="47">
        <v>7</v>
      </c>
      <c r="G178" s="47">
        <v>7</v>
      </c>
      <c r="H178" s="47">
        <v>0</v>
      </c>
      <c r="I178" s="47">
        <v>0</v>
      </c>
      <c r="J178" s="47">
        <v>1</v>
      </c>
      <c r="K178" s="47" t="s">
        <v>41</v>
      </c>
      <c r="L178" s="48">
        <v>7</v>
      </c>
      <c r="M178" s="48"/>
      <c r="N178" s="47"/>
      <c r="O178" s="11" t="s">
        <v>33</v>
      </c>
      <c r="W178" s="45">
        <v>9</v>
      </c>
      <c r="X178" s="45">
        <v>2</v>
      </c>
      <c r="Y178" s="45">
        <v>3</v>
      </c>
      <c r="Z178" s="45"/>
      <c r="AA178" s="184" t="s">
        <v>54</v>
      </c>
      <c r="AB178" s="11" t="s">
        <v>341</v>
      </c>
      <c r="AC178" s="60">
        <f t="shared" si="14"/>
        <v>0.5</v>
      </c>
      <c r="AD178" s="60">
        <f t="shared" si="15"/>
        <v>0</v>
      </c>
      <c r="AE178" s="61">
        <f t="shared" si="16"/>
        <v>0.5</v>
      </c>
      <c r="AF178" s="61">
        <f>INDEX($BA$26:BF$44,MATCH(AE178,$AZ$26:$AZ$44,-1),MATCH(D178,$BA$25:$BF$25))</f>
        <v>0</v>
      </c>
      <c r="AG178" s="61">
        <v>1</v>
      </c>
      <c r="AH178" s="61">
        <v>1</v>
      </c>
      <c r="AI178" s="61">
        <v>1</v>
      </c>
      <c r="AJ178" s="61">
        <v>1</v>
      </c>
      <c r="AK178" s="61">
        <v>1</v>
      </c>
      <c r="AL178" s="61">
        <v>0.8</v>
      </c>
      <c r="AM178" s="61">
        <f t="shared" si="17"/>
        <v>1144</v>
      </c>
      <c r="AN178" s="62">
        <f t="shared" si="18"/>
        <v>10296</v>
      </c>
      <c r="AO178" s="62">
        <f t="shared" si="19"/>
        <v>0</v>
      </c>
      <c r="AP178" s="62">
        <f t="shared" si="20"/>
        <v>0</v>
      </c>
      <c r="AQ178" s="62"/>
      <c r="AR178" s="100"/>
      <c r="AS178" s="100"/>
      <c r="AT178" s="100"/>
      <c r="AU178" s="100"/>
    </row>
    <row r="179" spans="1:47">
      <c r="A179" s="11" t="s">
        <v>145</v>
      </c>
      <c r="B179" s="11">
        <v>2508</v>
      </c>
      <c r="D179" s="49" t="s">
        <v>22</v>
      </c>
      <c r="E179" s="47">
        <v>5</v>
      </c>
      <c r="F179" s="47">
        <v>2</v>
      </c>
      <c r="G179" s="47" t="s">
        <v>15</v>
      </c>
      <c r="H179" s="47">
        <v>0</v>
      </c>
      <c r="I179" s="47">
        <v>0</v>
      </c>
      <c r="J179" s="47">
        <v>0</v>
      </c>
      <c r="K179" s="47" t="s">
        <v>41</v>
      </c>
      <c r="L179" s="48">
        <v>0</v>
      </c>
      <c r="M179" s="48"/>
      <c r="N179" s="47"/>
      <c r="O179" s="11" t="s">
        <v>10</v>
      </c>
      <c r="P179" s="11" t="s">
        <v>33</v>
      </c>
      <c r="Q179" s="11" t="s">
        <v>30</v>
      </c>
      <c r="W179" s="45">
        <v>4</v>
      </c>
      <c r="X179" s="45">
        <v>0</v>
      </c>
      <c r="Y179" s="45">
        <v>2</v>
      </c>
      <c r="Z179" s="45"/>
      <c r="AA179" s="184" t="s">
        <v>592</v>
      </c>
      <c r="AB179" s="11" t="s">
        <v>335</v>
      </c>
      <c r="AC179" s="60">
        <f t="shared" si="14"/>
        <v>-0.5</v>
      </c>
      <c r="AD179" s="60">
        <f t="shared" si="15"/>
        <v>0</v>
      </c>
      <c r="AE179" s="61">
        <f t="shared" si="16"/>
        <v>-0.5</v>
      </c>
      <c r="AF179" s="61">
        <f>INDEX($BA$26:BF$44,MATCH(AE179,$AZ$26:$AZ$44,-1),MATCH(D179,$BA$25:$BF$25))</f>
        <v>0</v>
      </c>
      <c r="AG179" s="61">
        <v>1</v>
      </c>
      <c r="AH179" s="61">
        <v>1</v>
      </c>
      <c r="AI179" s="61">
        <v>1</v>
      </c>
      <c r="AJ179" s="61">
        <v>1</v>
      </c>
      <c r="AK179" s="61">
        <v>1</v>
      </c>
      <c r="AL179" s="61">
        <v>0.8</v>
      </c>
      <c r="AM179" s="61">
        <f t="shared" si="17"/>
        <v>44</v>
      </c>
      <c r="AN179" s="62">
        <f t="shared" si="18"/>
        <v>176</v>
      </c>
      <c r="AO179" s="62">
        <f t="shared" si="19"/>
        <v>0</v>
      </c>
      <c r="AP179" s="62">
        <f t="shared" si="20"/>
        <v>0</v>
      </c>
      <c r="AQ179" s="62"/>
      <c r="AR179" s="99"/>
      <c r="AS179" s="99"/>
      <c r="AT179" s="99"/>
      <c r="AU179" s="99"/>
    </row>
    <row r="180" spans="1:47">
      <c r="A180" s="11" t="s">
        <v>234</v>
      </c>
      <c r="B180" s="11">
        <v>1334</v>
      </c>
      <c r="D180" s="49" t="s">
        <v>15</v>
      </c>
      <c r="E180" s="47">
        <v>6</v>
      </c>
      <c r="F180" s="47" t="s">
        <v>15</v>
      </c>
      <c r="G180" s="47">
        <v>6</v>
      </c>
      <c r="H180" s="47">
        <v>0</v>
      </c>
      <c r="I180" s="47">
        <v>1</v>
      </c>
      <c r="J180" s="47">
        <v>0</v>
      </c>
      <c r="K180" s="47" t="s">
        <v>41</v>
      </c>
      <c r="L180" s="48" t="s">
        <v>15</v>
      </c>
      <c r="M180" s="48"/>
      <c r="N180" s="47"/>
      <c r="O180" s="11" t="s">
        <v>21</v>
      </c>
      <c r="P180" s="11" t="s">
        <v>33</v>
      </c>
      <c r="Q180" s="11" t="s">
        <v>25</v>
      </c>
      <c r="R180" s="11" t="s">
        <v>44</v>
      </c>
      <c r="W180" s="45">
        <v>1</v>
      </c>
      <c r="X180" s="45">
        <v>0</v>
      </c>
      <c r="Y180" s="45">
        <v>4</v>
      </c>
      <c r="Z180" s="45"/>
      <c r="AA180" s="184" t="s">
        <v>207</v>
      </c>
      <c r="AB180" s="11" t="s">
        <v>349</v>
      </c>
      <c r="AC180" s="60">
        <f t="shared" si="14"/>
        <v>1</v>
      </c>
      <c r="AD180" s="60">
        <f t="shared" si="15"/>
        <v>0</v>
      </c>
      <c r="AE180" s="61">
        <f t="shared" si="16"/>
        <v>1</v>
      </c>
      <c r="AF180" s="61">
        <f>INDEX($BA$26:BF$44,MATCH(AE180,$AZ$26:$AZ$44,-1),MATCH(D180,$BA$25:$BF$25))</f>
        <v>1</v>
      </c>
      <c r="AG180" s="61">
        <v>1</v>
      </c>
      <c r="AH180" s="61">
        <v>1</v>
      </c>
      <c r="AI180" s="61">
        <v>1</v>
      </c>
      <c r="AJ180" s="61">
        <v>0.8</v>
      </c>
      <c r="AK180" s="61">
        <v>1</v>
      </c>
      <c r="AL180" s="61">
        <v>0.8</v>
      </c>
      <c r="AM180" s="61">
        <f t="shared" si="17"/>
        <v>3750.4</v>
      </c>
      <c r="AN180" s="62">
        <f t="shared" si="18"/>
        <v>3750.4</v>
      </c>
      <c r="AO180" s="62">
        <f t="shared" si="19"/>
        <v>0</v>
      </c>
      <c r="AP180" s="62">
        <f t="shared" si="20"/>
        <v>0</v>
      </c>
      <c r="AQ180" s="62"/>
      <c r="AR180" s="99"/>
      <c r="AS180" s="99"/>
      <c r="AT180" s="99"/>
      <c r="AU180" s="99"/>
    </row>
    <row r="181" spans="1:47">
      <c r="A181" s="11" t="s">
        <v>58</v>
      </c>
      <c r="B181" s="11">
        <v>108</v>
      </c>
      <c r="D181" s="49" t="s">
        <v>22</v>
      </c>
      <c r="E181" s="47">
        <v>4</v>
      </c>
      <c r="F181" s="47">
        <v>1</v>
      </c>
      <c r="G181" s="47">
        <v>0</v>
      </c>
      <c r="H181" s="47">
        <v>0</v>
      </c>
      <c r="I181" s="47">
        <v>0</v>
      </c>
      <c r="J181" s="47">
        <v>0</v>
      </c>
      <c r="K181" s="47" t="s">
        <v>41</v>
      </c>
      <c r="L181" s="48">
        <v>0</v>
      </c>
      <c r="M181" s="48"/>
      <c r="N181" s="47"/>
      <c r="O181" s="11" t="s">
        <v>10</v>
      </c>
      <c r="P181" s="11" t="s">
        <v>33</v>
      </c>
      <c r="W181" s="45">
        <v>0</v>
      </c>
      <c r="X181" s="45">
        <v>1</v>
      </c>
      <c r="Y181" s="45">
        <v>3</v>
      </c>
      <c r="Z181" s="45"/>
      <c r="AA181" s="184" t="s">
        <v>1067</v>
      </c>
      <c r="AB181" s="11" t="s">
        <v>332</v>
      </c>
      <c r="AC181" s="60">
        <f t="shared" si="14"/>
        <v>-0.5</v>
      </c>
      <c r="AD181" s="60">
        <f t="shared" si="15"/>
        <v>0</v>
      </c>
      <c r="AE181" s="61">
        <f t="shared" si="16"/>
        <v>-0.5</v>
      </c>
      <c r="AF181" s="61">
        <f>INDEX($BA$26:BF$44,MATCH(AE181,$AZ$26:$AZ$44,-1),MATCH(D181,$BA$25:$BF$25))</f>
        <v>0</v>
      </c>
      <c r="AG181" s="61">
        <v>1</v>
      </c>
      <c r="AH181" s="61">
        <v>1</v>
      </c>
      <c r="AI181" s="61">
        <v>1</v>
      </c>
      <c r="AJ181" s="61">
        <v>1</v>
      </c>
      <c r="AK181" s="61">
        <v>0.8</v>
      </c>
      <c r="AL181" s="61">
        <v>0.8</v>
      </c>
      <c r="AM181" s="61">
        <f t="shared" si="17"/>
        <v>35.200000000000003</v>
      </c>
      <c r="AN181" s="62">
        <f t="shared" si="18"/>
        <v>0</v>
      </c>
      <c r="AO181" s="62">
        <f t="shared" si="19"/>
        <v>0</v>
      </c>
      <c r="AP181" s="62">
        <f t="shared" si="20"/>
        <v>0</v>
      </c>
      <c r="AQ181" s="62"/>
      <c r="AR181" s="99"/>
      <c r="AS181" s="99"/>
      <c r="AT181" s="99"/>
      <c r="AU181" s="99"/>
    </row>
    <row r="182" spans="1:47">
      <c r="A182" s="11" t="s">
        <v>181</v>
      </c>
      <c r="B182" s="11">
        <v>118</v>
      </c>
      <c r="D182" s="49" t="s">
        <v>22</v>
      </c>
      <c r="E182" s="47">
        <v>2</v>
      </c>
      <c r="F182" s="47">
        <v>3</v>
      </c>
      <c r="G182" s="47">
        <v>0</v>
      </c>
      <c r="H182" s="47">
        <v>0</v>
      </c>
      <c r="I182" s="47">
        <v>0</v>
      </c>
      <c r="J182" s="47">
        <v>0</v>
      </c>
      <c r="K182" s="47" t="s">
        <v>41</v>
      </c>
      <c r="L182" s="48">
        <v>0</v>
      </c>
      <c r="M182" s="48"/>
      <c r="N182" s="47"/>
      <c r="O182" s="11" t="s">
        <v>10</v>
      </c>
      <c r="P182" s="11" t="s">
        <v>35</v>
      </c>
      <c r="Q182" s="11" t="s">
        <v>33</v>
      </c>
      <c r="R182" s="11" t="s">
        <v>25</v>
      </c>
      <c r="S182" s="11" t="s">
        <v>6</v>
      </c>
      <c r="W182" s="45">
        <v>0</v>
      </c>
      <c r="X182" s="45">
        <v>0</v>
      </c>
      <c r="Y182" s="45">
        <v>2</v>
      </c>
      <c r="Z182" s="45"/>
      <c r="AA182" s="184" t="s">
        <v>10</v>
      </c>
      <c r="AB182" s="11" t="s">
        <v>340</v>
      </c>
      <c r="AC182" s="60">
        <f t="shared" si="14"/>
        <v>-0.5</v>
      </c>
      <c r="AD182" s="60">
        <f t="shared" si="15"/>
        <v>0</v>
      </c>
      <c r="AE182" s="61">
        <f t="shared" si="16"/>
        <v>-0.5</v>
      </c>
      <c r="AF182" s="61">
        <f>INDEX($BA$26:BF$44,MATCH(AE182,$AZ$26:$AZ$44,-1),MATCH(D182,$BA$25:$BF$25))</f>
        <v>0</v>
      </c>
      <c r="AG182" s="61">
        <v>1</v>
      </c>
      <c r="AH182" s="61">
        <v>1</v>
      </c>
      <c r="AI182" s="61">
        <v>1</v>
      </c>
      <c r="AJ182" s="61">
        <v>1</v>
      </c>
      <c r="AK182" s="61">
        <v>0.8</v>
      </c>
      <c r="AL182" s="61">
        <v>0.8</v>
      </c>
      <c r="AM182" s="61">
        <f t="shared" si="17"/>
        <v>35.200000000000003</v>
      </c>
      <c r="AN182" s="62">
        <f t="shared" si="18"/>
        <v>0</v>
      </c>
      <c r="AO182" s="62">
        <f t="shared" si="19"/>
        <v>0</v>
      </c>
      <c r="AP182" s="62">
        <f t="shared" si="20"/>
        <v>0</v>
      </c>
      <c r="AQ182" s="62"/>
      <c r="AR182" s="101"/>
      <c r="AS182" s="101"/>
      <c r="AT182" s="101"/>
      <c r="AU182" s="101"/>
    </row>
    <row r="183" spans="1:47">
      <c r="A183" s="11" t="s">
        <v>182</v>
      </c>
      <c r="B183" s="11">
        <v>136</v>
      </c>
      <c r="D183" s="49" t="s">
        <v>22</v>
      </c>
      <c r="E183" s="47">
        <v>5</v>
      </c>
      <c r="F183" s="47">
        <v>2</v>
      </c>
      <c r="G183" s="47">
        <v>4</v>
      </c>
      <c r="H183" s="47">
        <v>0</v>
      </c>
      <c r="I183" s="47">
        <v>0</v>
      </c>
      <c r="J183" s="47">
        <v>0</v>
      </c>
      <c r="K183" s="47" t="s">
        <v>41</v>
      </c>
      <c r="L183" s="48">
        <v>0</v>
      </c>
      <c r="M183" s="48"/>
      <c r="N183" s="47"/>
      <c r="O183" s="11" t="s">
        <v>10</v>
      </c>
      <c r="P183" s="11" t="s">
        <v>33</v>
      </c>
      <c r="Q183" s="11" t="s">
        <v>25</v>
      </c>
      <c r="W183" s="45">
        <v>0</v>
      </c>
      <c r="X183" s="45">
        <v>0</v>
      </c>
      <c r="Y183" s="45">
        <v>4</v>
      </c>
      <c r="Z183" s="45"/>
      <c r="AA183" s="184" t="s">
        <v>10</v>
      </c>
      <c r="AB183" s="11" t="s">
        <v>348</v>
      </c>
      <c r="AC183" s="60">
        <f t="shared" si="14"/>
        <v>-0.5</v>
      </c>
      <c r="AD183" s="60">
        <f t="shared" si="15"/>
        <v>0</v>
      </c>
      <c r="AE183" s="61">
        <f t="shared" si="16"/>
        <v>-0.5</v>
      </c>
      <c r="AF183" s="61">
        <f>INDEX($BA$26:BF$44,MATCH(AE183,$AZ$26:$AZ$44,-1),MATCH(D183,$BA$25:$BF$25))</f>
        <v>0</v>
      </c>
      <c r="AG183" s="61">
        <v>1.6</v>
      </c>
      <c r="AH183" s="61">
        <v>1</v>
      </c>
      <c r="AI183" s="61">
        <v>1</v>
      </c>
      <c r="AJ183" s="61">
        <v>1</v>
      </c>
      <c r="AK183" s="61">
        <v>1</v>
      </c>
      <c r="AL183" s="61">
        <v>1</v>
      </c>
      <c r="AM183" s="61">
        <f t="shared" si="17"/>
        <v>88</v>
      </c>
      <c r="AN183" s="62">
        <f t="shared" si="18"/>
        <v>0</v>
      </c>
      <c r="AO183" s="62">
        <f t="shared" si="19"/>
        <v>0</v>
      </c>
      <c r="AP183" s="62">
        <f t="shared" si="20"/>
        <v>0</v>
      </c>
      <c r="AQ183" s="62"/>
      <c r="AR183" s="99"/>
      <c r="AS183" s="99"/>
      <c r="AT183" s="99"/>
      <c r="AU183" s="99"/>
    </row>
    <row r="184" spans="1:47">
      <c r="A184" s="11" t="s">
        <v>183</v>
      </c>
      <c r="B184" s="11">
        <v>138</v>
      </c>
      <c r="D184" s="49" t="s">
        <v>22</v>
      </c>
      <c r="E184" s="47">
        <v>7</v>
      </c>
      <c r="F184" s="47">
        <v>4</v>
      </c>
      <c r="G184" s="47" t="s">
        <v>15</v>
      </c>
      <c r="H184" s="47">
        <v>0</v>
      </c>
      <c r="I184" s="47">
        <v>0</v>
      </c>
      <c r="J184" s="47">
        <v>0</v>
      </c>
      <c r="K184" s="47" t="s">
        <v>41</v>
      </c>
      <c r="L184" s="48">
        <v>0</v>
      </c>
      <c r="M184" s="48"/>
      <c r="N184" s="47"/>
      <c r="O184" s="11" t="s">
        <v>10</v>
      </c>
      <c r="P184" s="11" t="s">
        <v>33</v>
      </c>
      <c r="Q184" s="11" t="s">
        <v>25</v>
      </c>
      <c r="R184" s="11" t="s">
        <v>30</v>
      </c>
      <c r="W184" s="45">
        <v>0</v>
      </c>
      <c r="X184" s="45">
        <v>2</v>
      </c>
      <c r="Y184" s="45">
        <v>4</v>
      </c>
      <c r="Z184" s="45"/>
      <c r="AA184" s="184" t="s">
        <v>10</v>
      </c>
      <c r="AB184" s="11" t="s">
        <v>348</v>
      </c>
      <c r="AC184" s="60">
        <f t="shared" si="14"/>
        <v>-0.5</v>
      </c>
      <c r="AD184" s="60">
        <f t="shared" si="15"/>
        <v>0</v>
      </c>
      <c r="AE184" s="61">
        <f t="shared" si="16"/>
        <v>-0.5</v>
      </c>
      <c r="AF184" s="61">
        <f>INDEX($BA$26:BF$44,MATCH(AE184,$AZ$26:$AZ$44,-1),MATCH(D184,$BA$25:$BF$25))</f>
        <v>0</v>
      </c>
      <c r="AG184" s="61">
        <v>1</v>
      </c>
      <c r="AH184" s="61">
        <v>1</v>
      </c>
      <c r="AI184" s="61">
        <v>1</v>
      </c>
      <c r="AJ184" s="61">
        <v>1</v>
      </c>
      <c r="AK184" s="61">
        <v>0.8</v>
      </c>
      <c r="AL184" s="61">
        <v>0.8</v>
      </c>
      <c r="AM184" s="61">
        <f t="shared" si="17"/>
        <v>35.200000000000003</v>
      </c>
      <c r="AN184" s="62">
        <f t="shared" si="18"/>
        <v>0</v>
      </c>
      <c r="AO184" s="62">
        <f t="shared" si="19"/>
        <v>0</v>
      </c>
      <c r="AP184" s="62">
        <f t="shared" si="20"/>
        <v>0</v>
      </c>
      <c r="AQ184" s="69"/>
      <c r="AR184" s="100"/>
      <c r="AS184" s="100"/>
      <c r="AT184" s="100"/>
      <c r="AU184" s="100"/>
    </row>
    <row r="185" spans="1:47">
      <c r="A185" s="11" t="s">
        <v>60</v>
      </c>
      <c r="B185" s="11">
        <v>201</v>
      </c>
      <c r="D185" s="49" t="s">
        <v>22</v>
      </c>
      <c r="E185" s="47">
        <v>8</v>
      </c>
      <c r="F185" s="47" t="s">
        <v>18</v>
      </c>
      <c r="G185" s="47">
        <v>5</v>
      </c>
      <c r="H185" s="47">
        <v>0</v>
      </c>
      <c r="I185" s="47">
        <v>0</v>
      </c>
      <c r="J185" s="47">
        <v>0</v>
      </c>
      <c r="K185" s="47" t="s">
        <v>41</v>
      </c>
      <c r="L185" s="48">
        <v>0</v>
      </c>
      <c r="M185" s="48"/>
      <c r="N185" s="47"/>
      <c r="O185" s="11" t="s">
        <v>10</v>
      </c>
      <c r="P185" s="11" t="s">
        <v>21</v>
      </c>
      <c r="Q185" s="11" t="s">
        <v>33</v>
      </c>
      <c r="R185" s="11" t="s">
        <v>25</v>
      </c>
      <c r="W185" s="45">
        <v>0</v>
      </c>
      <c r="X185" s="45">
        <v>0</v>
      </c>
      <c r="Y185" s="45">
        <v>2</v>
      </c>
      <c r="Z185" s="45"/>
      <c r="AA185" s="184" t="s">
        <v>1067</v>
      </c>
      <c r="AB185" s="11" t="s">
        <v>332</v>
      </c>
      <c r="AC185" s="60">
        <f t="shared" si="14"/>
        <v>-0.5</v>
      </c>
      <c r="AD185" s="60">
        <f t="shared" si="15"/>
        <v>0</v>
      </c>
      <c r="AE185" s="61">
        <f t="shared" si="16"/>
        <v>-0.5</v>
      </c>
      <c r="AF185" s="61">
        <f>INDEX($BA$26:BF$44,MATCH(AE185,$AZ$26:$AZ$44,-1),MATCH(D185,$BA$25:$BF$25))</f>
        <v>0</v>
      </c>
      <c r="AG185" s="61">
        <v>1</v>
      </c>
      <c r="AH185" s="61">
        <v>1</v>
      </c>
      <c r="AI185" s="61">
        <v>1</v>
      </c>
      <c r="AJ185" s="61">
        <v>1</v>
      </c>
      <c r="AK185" s="61">
        <v>1</v>
      </c>
      <c r="AL185" s="61">
        <v>1</v>
      </c>
      <c r="AM185" s="61">
        <f t="shared" si="17"/>
        <v>55</v>
      </c>
      <c r="AN185" s="62">
        <f t="shared" si="18"/>
        <v>0</v>
      </c>
      <c r="AO185" s="62">
        <f t="shared" si="19"/>
        <v>0</v>
      </c>
      <c r="AP185" s="62">
        <f t="shared" si="20"/>
        <v>0</v>
      </c>
      <c r="AQ185" s="62"/>
      <c r="AR185" s="99"/>
      <c r="AS185" s="99"/>
      <c r="AT185" s="99"/>
      <c r="AU185" s="99"/>
    </row>
    <row r="186" spans="1:47">
      <c r="A186" s="11" t="s">
        <v>61</v>
      </c>
      <c r="B186" s="11">
        <v>202</v>
      </c>
      <c r="D186" s="49" t="s">
        <v>22</v>
      </c>
      <c r="E186" s="47" t="s">
        <v>23</v>
      </c>
      <c r="F186" s="47">
        <v>0</v>
      </c>
      <c r="G186" s="47">
        <v>0</v>
      </c>
      <c r="H186" s="47">
        <v>0</v>
      </c>
      <c r="I186" s="47">
        <v>0</v>
      </c>
      <c r="J186" s="47">
        <v>0</v>
      </c>
      <c r="K186" s="47" t="s">
        <v>41</v>
      </c>
      <c r="L186" s="48">
        <v>0</v>
      </c>
      <c r="M186" s="48"/>
      <c r="N186" s="47"/>
      <c r="O186" s="11" t="s">
        <v>10</v>
      </c>
      <c r="P186" s="11" t="s">
        <v>33</v>
      </c>
      <c r="Q186" s="11" t="s">
        <v>25</v>
      </c>
      <c r="R186" s="11" t="s">
        <v>34</v>
      </c>
      <c r="W186" s="45">
        <v>0</v>
      </c>
      <c r="X186" s="45">
        <v>1</v>
      </c>
      <c r="Y186" s="45">
        <v>1</v>
      </c>
      <c r="Z186" s="45"/>
      <c r="AA186" s="184" t="s">
        <v>1067</v>
      </c>
      <c r="AB186" s="11" t="s">
        <v>332</v>
      </c>
      <c r="AC186" s="60">
        <f t="shared" si="14"/>
        <v>-0.5</v>
      </c>
      <c r="AD186" s="60">
        <f t="shared" si="15"/>
        <v>0</v>
      </c>
      <c r="AE186" s="61">
        <f t="shared" si="16"/>
        <v>-0.5</v>
      </c>
      <c r="AF186" s="61">
        <f>INDEX($BA$26:BF$44,MATCH(AE186,$AZ$26:$AZ$44,-1),MATCH(D186,$BA$25:$BF$25))</f>
        <v>0</v>
      </c>
      <c r="AG186" s="61">
        <v>1</v>
      </c>
      <c r="AH186" s="61">
        <v>1</v>
      </c>
      <c r="AI186" s="61">
        <v>1</v>
      </c>
      <c r="AJ186" s="61">
        <v>1</v>
      </c>
      <c r="AK186" s="61">
        <v>0.8</v>
      </c>
      <c r="AL186" s="61">
        <v>0.8</v>
      </c>
      <c r="AM186" s="61">
        <f t="shared" si="17"/>
        <v>35.200000000000003</v>
      </c>
      <c r="AN186" s="62">
        <f t="shared" si="18"/>
        <v>0</v>
      </c>
      <c r="AO186" s="62">
        <f t="shared" si="19"/>
        <v>0</v>
      </c>
      <c r="AP186" s="62">
        <f t="shared" si="20"/>
        <v>0</v>
      </c>
      <c r="AQ186" s="85"/>
      <c r="AR186" s="99"/>
      <c r="AS186" s="99"/>
      <c r="AT186" s="99"/>
      <c r="AU186" s="99"/>
    </row>
    <row r="187" spans="1:47">
      <c r="A187" s="11" t="s">
        <v>184</v>
      </c>
      <c r="B187" s="11">
        <v>216</v>
      </c>
      <c r="D187" s="49" t="s">
        <v>22</v>
      </c>
      <c r="E187" s="47">
        <v>2</v>
      </c>
      <c r="F187" s="47">
        <v>0</v>
      </c>
      <c r="G187" s="47">
        <v>0</v>
      </c>
      <c r="H187" s="47">
        <v>0</v>
      </c>
      <c r="I187" s="47">
        <v>0</v>
      </c>
      <c r="J187" s="47">
        <v>0</v>
      </c>
      <c r="K187" s="47" t="s">
        <v>41</v>
      </c>
      <c r="L187" s="48">
        <v>0</v>
      </c>
      <c r="M187" s="48"/>
      <c r="N187" s="47"/>
      <c r="O187" s="11" t="s">
        <v>10</v>
      </c>
      <c r="P187" s="11" t="s">
        <v>33</v>
      </c>
      <c r="Q187" s="11" t="s">
        <v>25</v>
      </c>
      <c r="R187" s="11" t="s">
        <v>34</v>
      </c>
      <c r="W187" s="45">
        <v>0</v>
      </c>
      <c r="X187" s="45">
        <v>2</v>
      </c>
      <c r="Y187" s="45">
        <v>3</v>
      </c>
      <c r="Z187" s="45"/>
      <c r="AA187" s="184" t="s">
        <v>10</v>
      </c>
      <c r="AB187" s="11" t="s">
        <v>340</v>
      </c>
      <c r="AC187" s="60">
        <f t="shared" si="14"/>
        <v>-0.5</v>
      </c>
      <c r="AD187" s="60">
        <f t="shared" si="15"/>
        <v>0</v>
      </c>
      <c r="AE187" s="61">
        <f t="shared" si="16"/>
        <v>-0.5</v>
      </c>
      <c r="AF187" s="61">
        <f>INDEX($BA$26:BF$44,MATCH(AE187,$AZ$26:$AZ$44,-1),MATCH(D187,$BA$25:$BF$25))</f>
        <v>0</v>
      </c>
      <c r="AG187" s="61">
        <v>1</v>
      </c>
      <c r="AH187" s="61">
        <v>1</v>
      </c>
      <c r="AI187" s="61">
        <v>1</v>
      </c>
      <c r="AJ187" s="61">
        <v>1</v>
      </c>
      <c r="AK187" s="61">
        <v>0.8</v>
      </c>
      <c r="AL187" s="61">
        <v>0.8</v>
      </c>
      <c r="AM187" s="61">
        <f t="shared" si="17"/>
        <v>35.200000000000003</v>
      </c>
      <c r="AN187" s="62">
        <f t="shared" si="18"/>
        <v>0</v>
      </c>
      <c r="AO187" s="62">
        <f t="shared" si="19"/>
        <v>0</v>
      </c>
      <c r="AP187" s="62">
        <f t="shared" si="20"/>
        <v>0</v>
      </c>
      <c r="AQ187" s="62"/>
      <c r="AR187" s="100"/>
      <c r="AS187" s="100"/>
      <c r="AT187" s="100"/>
      <c r="AU187" s="100"/>
    </row>
    <row r="188" spans="1:47">
      <c r="A188" s="58" t="s">
        <v>185</v>
      </c>
      <c r="B188" s="58">
        <v>231</v>
      </c>
      <c r="C188" s="58"/>
      <c r="D188" s="63" t="s">
        <v>22</v>
      </c>
      <c r="E188" s="64" t="s">
        <v>15</v>
      </c>
      <c r="F188" s="64" t="s">
        <v>16</v>
      </c>
      <c r="G188" s="64">
        <v>9</v>
      </c>
      <c r="H188" s="64">
        <v>0</v>
      </c>
      <c r="I188" s="64">
        <v>0</v>
      </c>
      <c r="J188" s="64">
        <v>0</v>
      </c>
      <c r="K188" s="64" t="s">
        <v>41</v>
      </c>
      <c r="L188" s="65">
        <v>0</v>
      </c>
      <c r="M188" s="65"/>
      <c r="N188" s="64"/>
      <c r="O188" s="58" t="s">
        <v>10</v>
      </c>
      <c r="P188" s="58" t="s">
        <v>21</v>
      </c>
      <c r="Q188" s="58" t="s">
        <v>33</v>
      </c>
      <c r="R188" s="58" t="s">
        <v>25</v>
      </c>
      <c r="S188" s="58"/>
      <c r="T188" s="58"/>
      <c r="U188" s="58"/>
      <c r="V188" s="58"/>
      <c r="W188" s="67">
        <v>0</v>
      </c>
      <c r="X188" s="67">
        <v>0</v>
      </c>
      <c r="Y188" s="67">
        <v>0</v>
      </c>
      <c r="Z188" s="67"/>
      <c r="AA188" s="185" t="s">
        <v>10</v>
      </c>
      <c r="AB188" s="58" t="s">
        <v>348</v>
      </c>
      <c r="AC188" s="60">
        <f t="shared" si="14"/>
        <v>-0.5</v>
      </c>
      <c r="AD188" s="60">
        <f t="shared" si="15"/>
        <v>0</v>
      </c>
      <c r="AE188" s="61">
        <f t="shared" si="16"/>
        <v>-0.5</v>
      </c>
      <c r="AF188" s="61">
        <f>INDEX($BA$26:BF$44,MATCH(AE188,$AZ$26:$AZ$44,-1),MATCH(D188,$BA$25:$BF$25))</f>
        <v>0</v>
      </c>
      <c r="AG188" s="61">
        <v>1</v>
      </c>
      <c r="AH188" s="61">
        <v>1</v>
      </c>
      <c r="AI188" s="61">
        <v>1</v>
      </c>
      <c r="AJ188" s="61">
        <v>0.8</v>
      </c>
      <c r="AK188" s="61">
        <v>1</v>
      </c>
      <c r="AL188" s="61">
        <v>0.8</v>
      </c>
      <c r="AM188" s="68">
        <f t="shared" si="17"/>
        <v>35.200000000000003</v>
      </c>
      <c r="AN188" s="69">
        <f t="shared" si="18"/>
        <v>0</v>
      </c>
      <c r="AO188" s="69">
        <f t="shared" si="19"/>
        <v>0</v>
      </c>
      <c r="AP188" s="69">
        <f t="shared" si="20"/>
        <v>0</v>
      </c>
      <c r="AQ188" s="69"/>
      <c r="AR188" s="99"/>
      <c r="AS188" s="99"/>
      <c r="AT188" s="99"/>
      <c r="AU188" s="99"/>
    </row>
    <row r="189" spans="1:47">
      <c r="A189" s="11" t="s">
        <v>186</v>
      </c>
      <c r="B189" s="11">
        <v>235</v>
      </c>
      <c r="D189" s="49" t="s">
        <v>22</v>
      </c>
      <c r="E189" s="47">
        <v>6</v>
      </c>
      <c r="F189" s="47">
        <v>4</v>
      </c>
      <c r="G189" s="47" t="s">
        <v>15</v>
      </c>
      <c r="H189" s="47">
        <v>0</v>
      </c>
      <c r="I189" s="47">
        <v>0</v>
      </c>
      <c r="J189" s="47">
        <v>0</v>
      </c>
      <c r="K189" s="47" t="s">
        <v>41</v>
      </c>
      <c r="L189" s="48">
        <v>0</v>
      </c>
      <c r="M189" s="48"/>
      <c r="N189" s="47"/>
      <c r="O189" s="11" t="s">
        <v>10</v>
      </c>
      <c r="P189" s="11" t="s">
        <v>33</v>
      </c>
      <c r="Q189" s="11" t="s">
        <v>25</v>
      </c>
      <c r="R189" s="11" t="s">
        <v>30</v>
      </c>
      <c r="W189" s="45">
        <v>0</v>
      </c>
      <c r="X189" s="45">
        <v>2</v>
      </c>
      <c r="Y189" s="45">
        <v>4</v>
      </c>
      <c r="Z189" s="45"/>
      <c r="AA189" s="184" t="s">
        <v>10</v>
      </c>
      <c r="AB189" s="11" t="s">
        <v>348</v>
      </c>
      <c r="AC189" s="60">
        <f t="shared" si="14"/>
        <v>-0.5</v>
      </c>
      <c r="AD189" s="60">
        <f t="shared" si="15"/>
        <v>0</v>
      </c>
      <c r="AE189" s="61">
        <f t="shared" si="16"/>
        <v>-0.5</v>
      </c>
      <c r="AF189" s="61">
        <f>INDEX($BA$26:BF$44,MATCH(AE189,$AZ$26:$AZ$44,-1),MATCH(D189,$BA$25:$BF$25))</f>
        <v>0</v>
      </c>
      <c r="AG189" s="61">
        <v>1</v>
      </c>
      <c r="AH189" s="61">
        <v>1</v>
      </c>
      <c r="AI189" s="61">
        <v>1</v>
      </c>
      <c r="AJ189" s="61">
        <v>1</v>
      </c>
      <c r="AK189" s="61">
        <v>1</v>
      </c>
      <c r="AL189" s="61">
        <v>0.8</v>
      </c>
      <c r="AM189" s="61">
        <f t="shared" si="17"/>
        <v>44</v>
      </c>
      <c r="AN189" s="62">
        <f t="shared" si="18"/>
        <v>0</v>
      </c>
      <c r="AO189" s="62">
        <f t="shared" si="19"/>
        <v>0</v>
      </c>
      <c r="AP189" s="62">
        <f t="shared" si="20"/>
        <v>0</v>
      </c>
      <c r="AQ189" s="62"/>
      <c r="AR189" s="100"/>
      <c r="AS189" s="100"/>
      <c r="AT189" s="100"/>
      <c r="AU189" s="100"/>
    </row>
    <row r="190" spans="1:47">
      <c r="A190" s="11" t="s">
        <v>65</v>
      </c>
      <c r="B190" s="11">
        <v>303</v>
      </c>
      <c r="D190" s="49" t="s">
        <v>22</v>
      </c>
      <c r="E190" s="47">
        <v>6</v>
      </c>
      <c r="F190" s="47">
        <v>7</v>
      </c>
      <c r="G190" s="47">
        <v>8</v>
      </c>
      <c r="H190" s="47">
        <v>0</v>
      </c>
      <c r="I190" s="47">
        <v>0</v>
      </c>
      <c r="J190" s="47">
        <v>0</v>
      </c>
      <c r="K190" s="47" t="s">
        <v>41</v>
      </c>
      <c r="L190" s="48">
        <v>0</v>
      </c>
      <c r="M190" s="48"/>
      <c r="N190" s="47"/>
      <c r="O190" s="11" t="s">
        <v>10</v>
      </c>
      <c r="P190" s="11" t="s">
        <v>33</v>
      </c>
      <c r="Q190" s="11" t="s">
        <v>25</v>
      </c>
      <c r="S190" s="59"/>
      <c r="T190" s="59"/>
      <c r="W190" s="45">
        <v>0</v>
      </c>
      <c r="X190" s="45">
        <v>0</v>
      </c>
      <c r="Y190" s="45">
        <v>4</v>
      </c>
      <c r="Z190" s="45"/>
      <c r="AA190" s="184" t="s">
        <v>1067</v>
      </c>
      <c r="AB190" s="11" t="s">
        <v>332</v>
      </c>
      <c r="AC190" s="60">
        <f t="shared" si="14"/>
        <v>-0.5</v>
      </c>
      <c r="AD190" s="60">
        <f t="shared" si="15"/>
        <v>0</v>
      </c>
      <c r="AE190" s="61">
        <f t="shared" si="16"/>
        <v>-0.5</v>
      </c>
      <c r="AF190" s="61">
        <f>INDEX($BA$26:BF$44,MATCH(AE190,$AZ$26:$AZ$44,-1),MATCH(D190,$BA$25:$BF$25))</f>
        <v>0</v>
      </c>
      <c r="AG190" s="61">
        <v>1</v>
      </c>
      <c r="AH190" s="61">
        <v>1</v>
      </c>
      <c r="AI190" s="61">
        <v>1</v>
      </c>
      <c r="AJ190" s="61">
        <v>1</v>
      </c>
      <c r="AK190" s="61">
        <v>1</v>
      </c>
      <c r="AL190" s="61">
        <v>0.8</v>
      </c>
      <c r="AM190" s="61">
        <f t="shared" si="17"/>
        <v>44</v>
      </c>
      <c r="AN190" s="62">
        <f t="shared" si="18"/>
        <v>0</v>
      </c>
      <c r="AO190" s="62">
        <f t="shared" si="19"/>
        <v>0</v>
      </c>
      <c r="AP190" s="62">
        <f t="shared" si="20"/>
        <v>0</v>
      </c>
      <c r="AQ190" s="77"/>
      <c r="AR190" s="99"/>
      <c r="AS190" s="99"/>
      <c r="AT190" s="99"/>
      <c r="AU190" s="99"/>
    </row>
    <row r="191" spans="1:47">
      <c r="A191" s="11" t="s">
        <v>187</v>
      </c>
      <c r="B191" s="11">
        <v>331</v>
      </c>
      <c r="D191" s="49" t="s">
        <v>22</v>
      </c>
      <c r="E191" s="47">
        <v>8</v>
      </c>
      <c r="F191" s="47" t="s">
        <v>18</v>
      </c>
      <c r="G191" s="47">
        <v>5</v>
      </c>
      <c r="H191" s="47">
        <v>0</v>
      </c>
      <c r="I191" s="47">
        <v>0</v>
      </c>
      <c r="J191" s="47">
        <v>0</v>
      </c>
      <c r="K191" s="47" t="s">
        <v>41</v>
      </c>
      <c r="L191" s="48">
        <v>0</v>
      </c>
      <c r="M191" s="48"/>
      <c r="N191" s="47"/>
      <c r="O191" s="11" t="s">
        <v>10</v>
      </c>
      <c r="P191" s="11" t="s">
        <v>21</v>
      </c>
      <c r="Q191" s="11" t="s">
        <v>33</v>
      </c>
      <c r="R191" s="11" t="s">
        <v>25</v>
      </c>
      <c r="W191" s="45">
        <v>0</v>
      </c>
      <c r="X191" s="45">
        <v>0</v>
      </c>
      <c r="Y191" s="45">
        <v>3</v>
      </c>
      <c r="Z191" s="45"/>
      <c r="AA191" s="184" t="s">
        <v>10</v>
      </c>
      <c r="AB191" s="11" t="s">
        <v>348</v>
      </c>
      <c r="AC191" s="60">
        <f t="shared" si="14"/>
        <v>-0.5</v>
      </c>
      <c r="AD191" s="60">
        <f t="shared" si="15"/>
        <v>0</v>
      </c>
      <c r="AE191" s="61">
        <f t="shared" si="16"/>
        <v>-0.5</v>
      </c>
      <c r="AF191" s="61">
        <f>INDEX($BA$26:BF$44,MATCH(AE191,$AZ$26:$AZ$44,-1),MATCH(D191,$BA$25:$BF$25))</f>
        <v>0</v>
      </c>
      <c r="AG191" s="61">
        <v>1</v>
      </c>
      <c r="AH191" s="61">
        <v>1</v>
      </c>
      <c r="AI191" s="61">
        <v>1.2</v>
      </c>
      <c r="AJ191" s="61">
        <v>1</v>
      </c>
      <c r="AK191" s="61">
        <v>1</v>
      </c>
      <c r="AL191" s="61">
        <v>0.8</v>
      </c>
      <c r="AM191" s="61">
        <f t="shared" si="17"/>
        <v>52.800000000000004</v>
      </c>
      <c r="AN191" s="62">
        <f t="shared" si="18"/>
        <v>0</v>
      </c>
      <c r="AO191" s="62">
        <f t="shared" si="19"/>
        <v>0</v>
      </c>
      <c r="AP191" s="62">
        <f t="shared" si="20"/>
        <v>0</v>
      </c>
      <c r="AQ191" s="69"/>
      <c r="AR191" s="99"/>
      <c r="AS191" s="99"/>
      <c r="AT191" s="99"/>
      <c r="AU191" s="99"/>
    </row>
    <row r="192" spans="1:47">
      <c r="A192" s="11" t="s">
        <v>188</v>
      </c>
      <c r="B192" s="11">
        <v>333</v>
      </c>
      <c r="D192" s="49" t="s">
        <v>22</v>
      </c>
      <c r="E192" s="47">
        <v>3</v>
      </c>
      <c r="F192" s="47">
        <v>2</v>
      </c>
      <c r="G192" s="47">
        <v>3</v>
      </c>
      <c r="H192" s="47">
        <v>0</v>
      </c>
      <c r="I192" s="47">
        <v>0</v>
      </c>
      <c r="J192" s="47">
        <v>0</v>
      </c>
      <c r="K192" s="47" t="s">
        <v>41</v>
      </c>
      <c r="L192" s="48">
        <v>0</v>
      </c>
      <c r="M192" s="48"/>
      <c r="N192" s="47"/>
      <c r="O192" s="11" t="s">
        <v>10</v>
      </c>
      <c r="P192" s="11" t="s">
        <v>33</v>
      </c>
      <c r="Q192" s="11" t="s">
        <v>25</v>
      </c>
      <c r="R192" s="11" t="s">
        <v>6</v>
      </c>
      <c r="W192" s="45">
        <v>0</v>
      </c>
      <c r="X192" s="45">
        <v>1</v>
      </c>
      <c r="Y192" s="45">
        <v>2</v>
      </c>
      <c r="Z192" s="45"/>
      <c r="AA192" s="184" t="s">
        <v>10</v>
      </c>
      <c r="AB192" s="11" t="s">
        <v>348</v>
      </c>
      <c r="AC192" s="60">
        <f t="shared" si="14"/>
        <v>-0.5</v>
      </c>
      <c r="AD192" s="60">
        <f t="shared" si="15"/>
        <v>0</v>
      </c>
      <c r="AE192" s="61">
        <f t="shared" si="16"/>
        <v>-0.5</v>
      </c>
      <c r="AF192" s="61">
        <f>INDEX($BA$26:BF$44,MATCH(AE192,$AZ$26:$AZ$44,-1),MATCH(D192,$BA$25:$BF$25))</f>
        <v>0</v>
      </c>
      <c r="AG192" s="61">
        <v>1</v>
      </c>
      <c r="AH192" s="61">
        <v>1</v>
      </c>
      <c r="AI192" s="61">
        <v>1</v>
      </c>
      <c r="AJ192" s="61">
        <v>1</v>
      </c>
      <c r="AK192" s="61">
        <v>0.8</v>
      </c>
      <c r="AL192" s="61">
        <v>0.8</v>
      </c>
      <c r="AM192" s="61">
        <f t="shared" si="17"/>
        <v>35.200000000000003</v>
      </c>
      <c r="AN192" s="62">
        <f t="shared" si="18"/>
        <v>0</v>
      </c>
      <c r="AO192" s="62">
        <f t="shared" si="19"/>
        <v>0</v>
      </c>
      <c r="AP192" s="62">
        <f t="shared" si="20"/>
        <v>0</v>
      </c>
    </row>
    <row r="193" spans="1:47">
      <c r="A193" s="11" t="s">
        <v>189</v>
      </c>
      <c r="B193" s="11">
        <v>338</v>
      </c>
      <c r="D193" s="49" t="s">
        <v>22</v>
      </c>
      <c r="E193" s="47">
        <v>2</v>
      </c>
      <c r="F193" s="47">
        <v>4</v>
      </c>
      <c r="G193" s="47">
        <v>0</v>
      </c>
      <c r="H193" s="47">
        <v>0</v>
      </c>
      <c r="I193" s="47">
        <v>0</v>
      </c>
      <c r="J193" s="47">
        <v>0</v>
      </c>
      <c r="K193" s="47" t="s">
        <v>41</v>
      </c>
      <c r="L193" s="48">
        <v>0</v>
      </c>
      <c r="M193" s="48"/>
      <c r="N193" s="47"/>
      <c r="O193" s="11" t="s">
        <v>10</v>
      </c>
      <c r="P193" s="11" t="s">
        <v>35</v>
      </c>
      <c r="Q193" s="11" t="s">
        <v>33</v>
      </c>
      <c r="R193" s="11" t="s">
        <v>25</v>
      </c>
      <c r="S193" s="11" t="s">
        <v>6</v>
      </c>
      <c r="W193" s="45">
        <v>0</v>
      </c>
      <c r="X193" s="45">
        <v>0</v>
      </c>
      <c r="Y193" s="45">
        <v>2</v>
      </c>
      <c r="Z193" s="45"/>
      <c r="AA193" s="184" t="s">
        <v>10</v>
      </c>
      <c r="AB193" s="11" t="s">
        <v>348</v>
      </c>
      <c r="AC193" s="60">
        <f t="shared" si="14"/>
        <v>-0.5</v>
      </c>
      <c r="AD193" s="60">
        <f t="shared" si="15"/>
        <v>0</v>
      </c>
      <c r="AE193" s="61">
        <f t="shared" si="16"/>
        <v>-0.5</v>
      </c>
      <c r="AF193" s="61">
        <f>INDEX($BA$26:BF$44,MATCH(AE193,$AZ$26:$AZ$44,-1),MATCH(D193,$BA$25:$BF$25))</f>
        <v>0</v>
      </c>
      <c r="AG193" s="61">
        <v>1</v>
      </c>
      <c r="AH193" s="61">
        <v>1</v>
      </c>
      <c r="AI193" s="61">
        <v>1</v>
      </c>
      <c r="AJ193" s="61">
        <v>1</v>
      </c>
      <c r="AK193" s="61">
        <v>0.8</v>
      </c>
      <c r="AL193" s="61">
        <v>0.8</v>
      </c>
      <c r="AM193" s="61">
        <f t="shared" si="17"/>
        <v>35.200000000000003</v>
      </c>
      <c r="AN193" s="62">
        <f t="shared" si="18"/>
        <v>0</v>
      </c>
      <c r="AO193" s="62">
        <f t="shared" si="19"/>
        <v>0</v>
      </c>
      <c r="AP193" s="62">
        <f t="shared" si="20"/>
        <v>0</v>
      </c>
      <c r="AQ193" s="69"/>
      <c r="AR193" s="99"/>
      <c r="AS193" s="99"/>
      <c r="AT193" s="99"/>
      <c r="AU193" s="99"/>
    </row>
    <row r="194" spans="1:47">
      <c r="A194" s="11" t="s">
        <v>69</v>
      </c>
      <c r="B194" s="11">
        <v>402</v>
      </c>
      <c r="D194" s="49" t="s">
        <v>22</v>
      </c>
      <c r="E194" s="47">
        <v>7</v>
      </c>
      <c r="F194" s="47">
        <v>7</v>
      </c>
      <c r="G194" s="47">
        <v>5</v>
      </c>
      <c r="H194" s="47">
        <v>0</v>
      </c>
      <c r="I194" s="47">
        <v>0</v>
      </c>
      <c r="J194" s="47">
        <v>0</v>
      </c>
      <c r="K194" s="47" t="s">
        <v>41</v>
      </c>
      <c r="L194" s="48">
        <v>0</v>
      </c>
      <c r="M194" s="48"/>
      <c r="N194" s="47"/>
      <c r="O194" s="11" t="s">
        <v>10</v>
      </c>
      <c r="P194" s="11" t="s">
        <v>33</v>
      </c>
      <c r="Q194" s="11" t="s">
        <v>25</v>
      </c>
      <c r="W194" s="45">
        <v>0</v>
      </c>
      <c r="X194" s="45">
        <v>0</v>
      </c>
      <c r="Y194" s="45">
        <v>3</v>
      </c>
      <c r="Z194" s="45"/>
      <c r="AA194" s="184" t="s">
        <v>1067</v>
      </c>
      <c r="AB194" s="11" t="s">
        <v>332</v>
      </c>
      <c r="AC194" s="60">
        <f t="shared" si="14"/>
        <v>-0.5</v>
      </c>
      <c r="AD194" s="60">
        <f t="shared" si="15"/>
        <v>0</v>
      </c>
      <c r="AE194" s="61">
        <f t="shared" si="16"/>
        <v>-0.5</v>
      </c>
      <c r="AF194" s="61">
        <f>INDEX($BA$26:BF$44,MATCH(AE194,$AZ$26:$AZ$44,-1),MATCH(D194,$BA$25:$BF$25))</f>
        <v>0</v>
      </c>
      <c r="AG194" s="61">
        <v>1</v>
      </c>
      <c r="AH194" s="61">
        <v>1</v>
      </c>
      <c r="AI194" s="61">
        <v>1</v>
      </c>
      <c r="AJ194" s="61">
        <v>1</v>
      </c>
      <c r="AK194" s="61">
        <v>1</v>
      </c>
      <c r="AL194" s="61">
        <v>0.8</v>
      </c>
      <c r="AM194" s="61">
        <f t="shared" si="17"/>
        <v>44</v>
      </c>
      <c r="AN194" s="62">
        <f t="shared" si="18"/>
        <v>0</v>
      </c>
      <c r="AO194" s="62">
        <f t="shared" si="19"/>
        <v>0</v>
      </c>
      <c r="AP194" s="62">
        <f t="shared" si="20"/>
        <v>0</v>
      </c>
      <c r="AQ194" s="69"/>
      <c r="AR194" s="101"/>
      <c r="AS194" s="101"/>
      <c r="AT194" s="101"/>
      <c r="AU194" s="101"/>
    </row>
    <row r="195" spans="1:47">
      <c r="A195" s="11" t="s">
        <v>190</v>
      </c>
      <c r="B195" s="11">
        <v>433</v>
      </c>
      <c r="D195" s="49" t="s">
        <v>22</v>
      </c>
      <c r="E195" s="47">
        <v>5</v>
      </c>
      <c r="F195" s="47" t="s">
        <v>15</v>
      </c>
      <c r="G195" s="47">
        <v>0</v>
      </c>
      <c r="H195" s="47">
        <v>0</v>
      </c>
      <c r="I195" s="47">
        <v>0</v>
      </c>
      <c r="J195" s="47">
        <v>0</v>
      </c>
      <c r="K195" s="47" t="s">
        <v>41</v>
      </c>
      <c r="L195" s="48">
        <v>0</v>
      </c>
      <c r="M195" s="48"/>
      <c r="N195" s="47"/>
      <c r="O195" s="11" t="s">
        <v>10</v>
      </c>
      <c r="P195" s="11" t="s">
        <v>35</v>
      </c>
      <c r="Q195" s="11" t="s">
        <v>33</v>
      </c>
      <c r="R195" s="11" t="s">
        <v>25</v>
      </c>
      <c r="W195" s="45">
        <v>0</v>
      </c>
      <c r="X195" s="45">
        <v>0</v>
      </c>
      <c r="Y195" s="45">
        <v>4</v>
      </c>
      <c r="Z195" s="45"/>
      <c r="AA195" s="184" t="s">
        <v>10</v>
      </c>
      <c r="AB195" s="11" t="s">
        <v>348</v>
      </c>
      <c r="AC195" s="60">
        <f t="shared" si="14"/>
        <v>-0.5</v>
      </c>
      <c r="AD195" s="60">
        <f t="shared" si="15"/>
        <v>0</v>
      </c>
      <c r="AE195" s="61">
        <f t="shared" si="16"/>
        <v>-0.5</v>
      </c>
      <c r="AF195" s="61">
        <f>INDEX($BA$26:BF$44,MATCH(AE195,$AZ$26:$AZ$44,-1),MATCH(D195,$BA$25:$BF$25))</f>
        <v>0</v>
      </c>
      <c r="AG195" s="61">
        <v>1</v>
      </c>
      <c r="AH195" s="61">
        <v>1</v>
      </c>
      <c r="AI195" s="61">
        <v>1</v>
      </c>
      <c r="AJ195" s="61">
        <v>1</v>
      </c>
      <c r="AK195" s="61">
        <v>1</v>
      </c>
      <c r="AL195" s="61">
        <v>0.8</v>
      </c>
      <c r="AM195" s="61">
        <f t="shared" si="17"/>
        <v>44</v>
      </c>
      <c r="AN195" s="62">
        <f t="shared" si="18"/>
        <v>0</v>
      </c>
      <c r="AO195" s="62">
        <f t="shared" si="19"/>
        <v>0</v>
      </c>
      <c r="AP195" s="62">
        <f t="shared" si="20"/>
        <v>0</v>
      </c>
      <c r="AQ195" s="62"/>
      <c r="AR195" s="101"/>
      <c r="AS195" s="101"/>
      <c r="AT195" s="101"/>
      <c r="AU195" s="101"/>
    </row>
    <row r="196" spans="1:47">
      <c r="A196" s="11" t="s">
        <v>191</v>
      </c>
      <c r="B196" s="11">
        <v>435</v>
      </c>
      <c r="D196" s="49" t="s">
        <v>22</v>
      </c>
      <c r="E196" s="47">
        <v>5</v>
      </c>
      <c r="F196" s="47">
        <v>2</v>
      </c>
      <c r="G196" s="47">
        <v>7</v>
      </c>
      <c r="H196" s="47">
        <v>0</v>
      </c>
      <c r="I196" s="47">
        <v>0</v>
      </c>
      <c r="J196" s="47">
        <v>0</v>
      </c>
      <c r="K196" s="47" t="s">
        <v>41</v>
      </c>
      <c r="L196" s="48">
        <v>0</v>
      </c>
      <c r="M196" s="48"/>
      <c r="N196" s="47"/>
      <c r="O196" s="11" t="s">
        <v>10</v>
      </c>
      <c r="P196" s="11" t="s">
        <v>33</v>
      </c>
      <c r="Q196" s="11" t="s">
        <v>25</v>
      </c>
      <c r="W196" s="45">
        <v>0</v>
      </c>
      <c r="X196" s="45">
        <v>0</v>
      </c>
      <c r="Y196" s="45">
        <v>0</v>
      </c>
      <c r="Z196" s="45"/>
      <c r="AA196" s="184" t="s">
        <v>10</v>
      </c>
      <c r="AB196" s="11" t="s">
        <v>348</v>
      </c>
      <c r="AC196" s="60">
        <f t="shared" si="14"/>
        <v>-0.5</v>
      </c>
      <c r="AD196" s="60">
        <f t="shared" si="15"/>
        <v>0</v>
      </c>
      <c r="AE196" s="61">
        <f t="shared" si="16"/>
        <v>-0.5</v>
      </c>
      <c r="AF196" s="61">
        <f>INDEX($BA$26:BF$44,MATCH(AE196,$AZ$26:$AZ$44,-1),MATCH(D196,$BA$25:$BF$25))</f>
        <v>0</v>
      </c>
      <c r="AG196" s="61">
        <v>1</v>
      </c>
      <c r="AH196" s="61">
        <v>1</v>
      </c>
      <c r="AI196" s="61">
        <v>1</v>
      </c>
      <c r="AJ196" s="61">
        <v>1</v>
      </c>
      <c r="AK196" s="61">
        <v>1</v>
      </c>
      <c r="AL196" s="61">
        <v>0.8</v>
      </c>
      <c r="AM196" s="61">
        <f t="shared" si="17"/>
        <v>44</v>
      </c>
      <c r="AN196" s="62">
        <f t="shared" si="18"/>
        <v>0</v>
      </c>
      <c r="AO196" s="62">
        <f t="shared" si="19"/>
        <v>0</v>
      </c>
      <c r="AP196" s="62">
        <f t="shared" si="20"/>
        <v>0</v>
      </c>
      <c r="AQ196" s="62"/>
      <c r="AR196" s="100"/>
      <c r="AS196" s="100"/>
      <c r="AT196" s="100"/>
      <c r="AU196" s="100"/>
    </row>
    <row r="197" spans="1:47">
      <c r="A197" s="11" t="s">
        <v>46</v>
      </c>
      <c r="B197" s="11">
        <v>438</v>
      </c>
      <c r="D197" s="49" t="s">
        <v>22</v>
      </c>
      <c r="E197" s="47">
        <v>3</v>
      </c>
      <c r="F197" s="47">
        <v>4</v>
      </c>
      <c r="G197" s="47">
        <v>1</v>
      </c>
      <c r="H197" s="47">
        <v>0</v>
      </c>
      <c r="I197" s="47">
        <v>0</v>
      </c>
      <c r="J197" s="47">
        <v>0</v>
      </c>
      <c r="K197" s="47" t="s">
        <v>41</v>
      </c>
      <c r="L197" s="48">
        <v>0</v>
      </c>
      <c r="M197" s="48"/>
      <c r="N197" s="47"/>
      <c r="O197" s="11" t="s">
        <v>10</v>
      </c>
      <c r="P197" s="11" t="s">
        <v>33</v>
      </c>
      <c r="Q197" s="11" t="s">
        <v>25</v>
      </c>
      <c r="R197" s="11" t="s">
        <v>6</v>
      </c>
      <c r="W197" s="45">
        <v>0</v>
      </c>
      <c r="X197" s="45">
        <v>0</v>
      </c>
      <c r="Y197" s="45">
        <v>2</v>
      </c>
      <c r="Z197" s="45"/>
      <c r="AA197" s="184" t="s">
        <v>10</v>
      </c>
      <c r="AB197" s="11" t="s">
        <v>348</v>
      </c>
      <c r="AC197" s="60">
        <f t="shared" si="14"/>
        <v>-0.5</v>
      </c>
      <c r="AD197" s="60">
        <f t="shared" si="15"/>
        <v>0</v>
      </c>
      <c r="AE197" s="61">
        <f t="shared" si="16"/>
        <v>-0.5</v>
      </c>
      <c r="AF197" s="61">
        <f>INDEX($BA$26:BF$44,MATCH(AE197,$AZ$26:$AZ$44,-1),MATCH(D197,$BA$25:$BF$25))</f>
        <v>0</v>
      </c>
      <c r="AG197" s="61">
        <v>1</v>
      </c>
      <c r="AH197" s="61">
        <v>1</v>
      </c>
      <c r="AI197" s="61">
        <v>1</v>
      </c>
      <c r="AJ197" s="61">
        <v>1</v>
      </c>
      <c r="AK197" s="61">
        <v>1</v>
      </c>
      <c r="AL197" s="61">
        <v>0.8</v>
      </c>
      <c r="AM197" s="61">
        <f t="shared" si="17"/>
        <v>44</v>
      </c>
      <c r="AN197" s="62">
        <f t="shared" si="18"/>
        <v>0</v>
      </c>
      <c r="AO197" s="62">
        <f t="shared" si="19"/>
        <v>0</v>
      </c>
      <c r="AP197" s="62">
        <f t="shared" si="20"/>
        <v>0</v>
      </c>
      <c r="AQ197" s="85"/>
      <c r="AR197" s="99"/>
      <c r="AS197" s="99"/>
      <c r="AT197" s="99"/>
      <c r="AU197" s="99"/>
    </row>
    <row r="198" spans="1:47">
      <c r="A198" s="58" t="s">
        <v>51</v>
      </c>
      <c r="B198" s="58">
        <v>439</v>
      </c>
      <c r="C198" s="58"/>
      <c r="D198" s="63" t="s">
        <v>22</v>
      </c>
      <c r="E198" s="64">
        <v>8</v>
      </c>
      <c r="F198" s="64">
        <v>8</v>
      </c>
      <c r="G198" s="64" t="s">
        <v>15</v>
      </c>
      <c r="H198" s="64">
        <v>0</v>
      </c>
      <c r="I198" s="64">
        <v>0</v>
      </c>
      <c r="J198" s="64">
        <v>0</v>
      </c>
      <c r="K198" s="64" t="s">
        <v>41</v>
      </c>
      <c r="L198" s="65">
        <v>0</v>
      </c>
      <c r="M198" s="65"/>
      <c r="N198" s="64"/>
      <c r="O198" s="58" t="s">
        <v>10</v>
      </c>
      <c r="P198" s="58" t="s">
        <v>33</v>
      </c>
      <c r="Q198" s="58" t="s">
        <v>25</v>
      </c>
      <c r="R198" s="58" t="s">
        <v>30</v>
      </c>
      <c r="S198" s="58"/>
      <c r="T198" s="58"/>
      <c r="U198" s="58"/>
      <c r="V198" s="58"/>
      <c r="W198" s="67">
        <v>0</v>
      </c>
      <c r="X198" s="67">
        <v>0</v>
      </c>
      <c r="Y198" s="67">
        <v>3</v>
      </c>
      <c r="Z198" s="67"/>
      <c r="AA198" s="185" t="s">
        <v>10</v>
      </c>
      <c r="AB198" s="58" t="s">
        <v>348</v>
      </c>
      <c r="AC198" s="60">
        <f t="shared" si="14"/>
        <v>-0.5</v>
      </c>
      <c r="AD198" s="60">
        <f t="shared" si="15"/>
        <v>0</v>
      </c>
      <c r="AE198" s="61">
        <f t="shared" si="16"/>
        <v>-0.5</v>
      </c>
      <c r="AF198" s="61">
        <f>INDEX($BA$26:BF$44,MATCH(AE198,$AZ$26:$AZ$44,-1),MATCH(D198,$BA$25:$BF$25))</f>
        <v>0</v>
      </c>
      <c r="AG198" s="61">
        <v>1.6</v>
      </c>
      <c r="AH198" s="61">
        <v>1</v>
      </c>
      <c r="AI198" s="61">
        <v>1</v>
      </c>
      <c r="AJ198" s="61">
        <v>1</v>
      </c>
      <c r="AK198" s="61">
        <v>0.8</v>
      </c>
      <c r="AL198" s="61">
        <v>1</v>
      </c>
      <c r="AM198" s="68">
        <f t="shared" si="17"/>
        <v>70.400000000000006</v>
      </c>
      <c r="AN198" s="69">
        <f t="shared" si="18"/>
        <v>0</v>
      </c>
      <c r="AO198" s="69">
        <f t="shared" si="19"/>
        <v>0</v>
      </c>
      <c r="AP198" s="69">
        <f t="shared" si="20"/>
        <v>0</v>
      </c>
      <c r="AQ198" s="62"/>
      <c r="AR198" s="99"/>
      <c r="AS198" s="99"/>
      <c r="AT198" s="99"/>
      <c r="AU198" s="99"/>
    </row>
    <row r="199" spans="1:47">
      <c r="A199" s="11" t="s">
        <v>74</v>
      </c>
      <c r="B199" s="11">
        <v>507</v>
      </c>
      <c r="D199" s="49" t="s">
        <v>22</v>
      </c>
      <c r="E199" s="47">
        <v>7</v>
      </c>
      <c r="F199" s="47">
        <v>9</v>
      </c>
      <c r="G199" s="47">
        <v>6</v>
      </c>
      <c r="H199" s="47">
        <v>0</v>
      </c>
      <c r="I199" s="47">
        <v>0</v>
      </c>
      <c r="J199" s="47">
        <v>0</v>
      </c>
      <c r="K199" s="47" t="s">
        <v>41</v>
      </c>
      <c r="L199" s="48">
        <v>0</v>
      </c>
      <c r="M199" s="48"/>
      <c r="N199" s="47"/>
      <c r="O199" s="11" t="s">
        <v>10</v>
      </c>
      <c r="P199" s="11" t="s">
        <v>33</v>
      </c>
      <c r="Q199" s="11" t="s">
        <v>25</v>
      </c>
      <c r="W199" s="45">
        <v>0</v>
      </c>
      <c r="X199" s="45">
        <v>0</v>
      </c>
      <c r="Y199" s="45">
        <v>4</v>
      </c>
      <c r="Z199" s="45"/>
      <c r="AA199" s="184" t="s">
        <v>52</v>
      </c>
      <c r="AB199" s="11" t="s">
        <v>332</v>
      </c>
      <c r="AC199" s="60">
        <f t="shared" si="14"/>
        <v>-0.5</v>
      </c>
      <c r="AD199" s="60">
        <f t="shared" si="15"/>
        <v>0</v>
      </c>
      <c r="AE199" s="61">
        <f t="shared" si="16"/>
        <v>-0.5</v>
      </c>
      <c r="AF199" s="61">
        <f>INDEX($BA$26:BF$44,MATCH(AE199,$AZ$26:$AZ$44,-1),MATCH(D199,$BA$25:$BF$25))</f>
        <v>0</v>
      </c>
      <c r="AG199" s="61">
        <v>1</v>
      </c>
      <c r="AH199" s="61">
        <v>1</v>
      </c>
      <c r="AI199" s="61">
        <v>1</v>
      </c>
      <c r="AJ199" s="61">
        <v>1</v>
      </c>
      <c r="AK199" s="61">
        <v>0.8</v>
      </c>
      <c r="AL199" s="61">
        <v>0.8</v>
      </c>
      <c r="AM199" s="61">
        <f t="shared" si="17"/>
        <v>35.200000000000003</v>
      </c>
      <c r="AN199" s="62">
        <f t="shared" si="18"/>
        <v>0</v>
      </c>
      <c r="AO199" s="62">
        <f t="shared" si="19"/>
        <v>0</v>
      </c>
      <c r="AP199" s="62">
        <f t="shared" si="20"/>
        <v>0</v>
      </c>
      <c r="AQ199" s="62"/>
      <c r="AR199" s="99"/>
      <c r="AS199" s="99"/>
      <c r="AT199" s="99"/>
      <c r="AU199" s="99"/>
    </row>
    <row r="200" spans="1:47">
      <c r="A200" s="11" t="s">
        <v>193</v>
      </c>
      <c r="B200" s="11">
        <v>532</v>
      </c>
      <c r="D200" s="49" t="s">
        <v>22</v>
      </c>
      <c r="E200" s="47">
        <v>6</v>
      </c>
      <c r="F200" s="47">
        <v>7</v>
      </c>
      <c r="G200" s="47">
        <v>4</v>
      </c>
      <c r="H200" s="47">
        <v>0</v>
      </c>
      <c r="I200" s="47">
        <v>0</v>
      </c>
      <c r="J200" s="47">
        <v>0</v>
      </c>
      <c r="K200" s="47" t="s">
        <v>41</v>
      </c>
      <c r="L200" s="48">
        <v>0</v>
      </c>
      <c r="M200" s="48"/>
      <c r="N200" s="47"/>
      <c r="O200" s="11" t="s">
        <v>10</v>
      </c>
      <c r="P200" s="11" t="s">
        <v>33</v>
      </c>
      <c r="Q200" s="11" t="s">
        <v>25</v>
      </c>
      <c r="W200" s="45">
        <v>0</v>
      </c>
      <c r="X200" s="45">
        <v>1</v>
      </c>
      <c r="Y200" s="45">
        <v>3</v>
      </c>
      <c r="Z200" s="45"/>
      <c r="AA200" s="184" t="s">
        <v>10</v>
      </c>
      <c r="AB200" s="11" t="s">
        <v>348</v>
      </c>
      <c r="AC200" s="60">
        <f t="shared" si="14"/>
        <v>-0.5</v>
      </c>
      <c r="AD200" s="60">
        <f t="shared" si="15"/>
        <v>0</v>
      </c>
      <c r="AE200" s="61">
        <f t="shared" si="16"/>
        <v>-0.5</v>
      </c>
      <c r="AF200" s="61">
        <f>INDEX($BA$26:BF$44,MATCH(AE200,$AZ$26:$AZ$44,-1),MATCH(D200,$BA$25:$BF$25))</f>
        <v>0</v>
      </c>
      <c r="AG200" s="61">
        <v>1</v>
      </c>
      <c r="AH200" s="61">
        <v>1</v>
      </c>
      <c r="AI200" s="61">
        <v>1</v>
      </c>
      <c r="AJ200" s="61">
        <v>1</v>
      </c>
      <c r="AK200" s="61">
        <v>1</v>
      </c>
      <c r="AL200" s="61">
        <v>0.8</v>
      </c>
      <c r="AM200" s="61">
        <f t="shared" si="17"/>
        <v>44</v>
      </c>
      <c r="AN200" s="62">
        <f t="shared" si="18"/>
        <v>0</v>
      </c>
      <c r="AO200" s="62">
        <f t="shared" si="19"/>
        <v>0</v>
      </c>
      <c r="AP200" s="62">
        <f t="shared" si="20"/>
        <v>0</v>
      </c>
      <c r="AQ200" s="62"/>
      <c r="AR200" s="104"/>
      <c r="AS200" s="104"/>
      <c r="AT200" s="104"/>
      <c r="AU200" s="104"/>
    </row>
    <row r="201" spans="1:47">
      <c r="A201" s="11" t="s">
        <v>194</v>
      </c>
      <c r="B201" s="11">
        <v>533</v>
      </c>
      <c r="D201" s="49" t="s">
        <v>22</v>
      </c>
      <c r="E201" s="47">
        <v>2</v>
      </c>
      <c r="F201" s="47">
        <v>0</v>
      </c>
      <c r="G201" s="47">
        <v>0</v>
      </c>
      <c r="H201" s="47">
        <v>0</v>
      </c>
      <c r="I201" s="47">
        <v>0</v>
      </c>
      <c r="J201" s="47">
        <v>0</v>
      </c>
      <c r="K201" s="47" t="s">
        <v>41</v>
      </c>
      <c r="L201" s="48">
        <v>0</v>
      </c>
      <c r="M201" s="48"/>
      <c r="N201" s="47"/>
      <c r="O201" s="11" t="s">
        <v>10</v>
      </c>
      <c r="P201" s="11" t="s">
        <v>33</v>
      </c>
      <c r="Q201" s="11" t="s">
        <v>25</v>
      </c>
      <c r="R201" s="11" t="s">
        <v>34</v>
      </c>
      <c r="W201" s="45">
        <v>0</v>
      </c>
      <c r="X201" s="45">
        <v>1</v>
      </c>
      <c r="Y201" s="45">
        <v>4</v>
      </c>
      <c r="Z201" s="45"/>
      <c r="AA201" s="184" t="s">
        <v>10</v>
      </c>
      <c r="AB201" s="11" t="s">
        <v>348</v>
      </c>
      <c r="AC201" s="60">
        <f t="shared" si="14"/>
        <v>-0.5</v>
      </c>
      <c r="AD201" s="60">
        <f t="shared" si="15"/>
        <v>0</v>
      </c>
      <c r="AE201" s="61">
        <f t="shared" si="16"/>
        <v>-0.5</v>
      </c>
      <c r="AF201" s="61">
        <f>INDEX($BA$26:BF$44,MATCH(AE201,$AZ$26:$AZ$44,-1),MATCH(D201,$BA$25:$BF$25))</f>
        <v>0</v>
      </c>
      <c r="AG201" s="61">
        <v>1</v>
      </c>
      <c r="AH201" s="61">
        <v>1</v>
      </c>
      <c r="AI201" s="61">
        <v>1</v>
      </c>
      <c r="AJ201" s="61">
        <v>0.8</v>
      </c>
      <c r="AK201" s="61">
        <v>0.8</v>
      </c>
      <c r="AL201" s="61">
        <v>0.8</v>
      </c>
      <c r="AM201" s="61">
        <f t="shared" si="17"/>
        <v>28.160000000000004</v>
      </c>
      <c r="AN201" s="62">
        <f t="shared" si="18"/>
        <v>0</v>
      </c>
      <c r="AO201" s="62">
        <f t="shared" si="19"/>
        <v>0</v>
      </c>
      <c r="AP201" s="62">
        <f t="shared" si="20"/>
        <v>0</v>
      </c>
      <c r="AQ201" s="62"/>
      <c r="AR201" s="99"/>
      <c r="AS201" s="99"/>
      <c r="AT201" s="99"/>
      <c r="AU201" s="99"/>
    </row>
    <row r="202" spans="1:47">
      <c r="A202" s="11" t="s">
        <v>196</v>
      </c>
      <c r="B202" s="11">
        <v>535</v>
      </c>
      <c r="D202" s="49" t="s">
        <v>22</v>
      </c>
      <c r="E202" s="47">
        <v>3</v>
      </c>
      <c r="F202" s="47">
        <v>1</v>
      </c>
      <c r="G202" s="47">
        <v>0</v>
      </c>
      <c r="H202" s="47">
        <v>0</v>
      </c>
      <c r="I202" s="47">
        <v>0</v>
      </c>
      <c r="J202" s="47">
        <v>0</v>
      </c>
      <c r="K202" s="47" t="s">
        <v>41</v>
      </c>
      <c r="L202" s="48">
        <v>0</v>
      </c>
      <c r="M202" s="48"/>
      <c r="N202" s="47"/>
      <c r="O202" s="11" t="s">
        <v>10</v>
      </c>
      <c r="P202" s="11" t="s">
        <v>33</v>
      </c>
      <c r="Q202" s="11" t="s">
        <v>25</v>
      </c>
      <c r="W202" s="45">
        <v>0</v>
      </c>
      <c r="X202" s="45">
        <v>2</v>
      </c>
      <c r="Y202" s="45">
        <v>2</v>
      </c>
      <c r="Z202" s="45"/>
      <c r="AA202" s="184" t="s">
        <v>10</v>
      </c>
      <c r="AB202" s="11" t="s">
        <v>348</v>
      </c>
      <c r="AC202" s="60">
        <f t="shared" si="14"/>
        <v>-0.5</v>
      </c>
      <c r="AD202" s="60">
        <f t="shared" si="15"/>
        <v>0</v>
      </c>
      <c r="AE202" s="61">
        <f t="shared" si="16"/>
        <v>-0.5</v>
      </c>
      <c r="AF202" s="61">
        <f>INDEX($BA$26:BF$44,MATCH(AE202,$AZ$26:$AZ$44,-1),MATCH(D202,$BA$25:$BF$25))</f>
        <v>0</v>
      </c>
      <c r="AG202" s="61">
        <v>1</v>
      </c>
      <c r="AH202" s="61">
        <v>1</v>
      </c>
      <c r="AI202" s="61">
        <v>1</v>
      </c>
      <c r="AJ202" s="61">
        <v>1</v>
      </c>
      <c r="AK202" s="61">
        <v>1</v>
      </c>
      <c r="AL202" s="61">
        <v>0.8</v>
      </c>
      <c r="AM202" s="61">
        <f t="shared" si="17"/>
        <v>44</v>
      </c>
      <c r="AN202" s="62">
        <f t="shared" si="18"/>
        <v>0</v>
      </c>
      <c r="AO202" s="62">
        <f t="shared" si="19"/>
        <v>0</v>
      </c>
      <c r="AP202" s="62">
        <f t="shared" si="20"/>
        <v>0</v>
      </c>
      <c r="AQ202" s="62"/>
      <c r="AR202" s="100"/>
      <c r="AS202" s="100"/>
      <c r="AT202" s="100"/>
      <c r="AU202" s="100"/>
    </row>
    <row r="203" spans="1:47">
      <c r="A203" s="78" t="s">
        <v>197</v>
      </c>
      <c r="B203" s="78">
        <v>538</v>
      </c>
      <c r="C203" s="78"/>
      <c r="D203" s="79" t="s">
        <v>22</v>
      </c>
      <c r="E203" s="80">
        <v>2</v>
      </c>
      <c r="F203" s="80">
        <v>5</v>
      </c>
      <c r="G203" s="80">
        <v>2</v>
      </c>
      <c r="H203" s="80">
        <v>0</v>
      </c>
      <c r="I203" s="80">
        <v>0</v>
      </c>
      <c r="J203" s="80">
        <v>0</v>
      </c>
      <c r="K203" s="80" t="s">
        <v>41</v>
      </c>
      <c r="L203" s="81">
        <v>0</v>
      </c>
      <c r="M203" s="81"/>
      <c r="N203" s="80"/>
      <c r="O203" s="78" t="s">
        <v>10</v>
      </c>
      <c r="P203" s="78" t="s">
        <v>33</v>
      </c>
      <c r="Q203" s="78" t="s">
        <v>25</v>
      </c>
      <c r="R203" s="78" t="s">
        <v>6</v>
      </c>
      <c r="S203" s="78"/>
      <c r="T203" s="78"/>
      <c r="U203" s="78"/>
      <c r="V203" s="78"/>
      <c r="W203" s="56">
        <v>0</v>
      </c>
      <c r="X203" s="56">
        <v>0</v>
      </c>
      <c r="Y203" s="56">
        <v>2</v>
      </c>
      <c r="Z203" s="56"/>
      <c r="AA203" s="186" t="s">
        <v>10</v>
      </c>
      <c r="AB203" s="78" t="s">
        <v>348</v>
      </c>
      <c r="AC203" s="60">
        <f t="shared" si="14"/>
        <v>-0.5</v>
      </c>
      <c r="AD203" s="60">
        <f t="shared" si="15"/>
        <v>0</v>
      </c>
      <c r="AE203" s="61">
        <f t="shared" si="16"/>
        <v>-0.5</v>
      </c>
      <c r="AF203" s="61">
        <f>INDEX($BA$26:BF$44,MATCH(AE203,$AZ$26:$AZ$44,-1),MATCH(D203,$BA$25:$BF$25))</f>
        <v>0</v>
      </c>
      <c r="AG203" s="61">
        <v>1</v>
      </c>
      <c r="AH203" s="61">
        <v>1</v>
      </c>
      <c r="AI203" s="61">
        <v>1</v>
      </c>
      <c r="AJ203" s="61">
        <v>1</v>
      </c>
      <c r="AK203" s="61">
        <v>0.8</v>
      </c>
      <c r="AL203" s="61">
        <v>0.8</v>
      </c>
      <c r="AM203" s="84">
        <f t="shared" si="17"/>
        <v>35.200000000000003</v>
      </c>
      <c r="AN203" s="85">
        <f t="shared" si="18"/>
        <v>0</v>
      </c>
      <c r="AO203" s="85">
        <f t="shared" si="19"/>
        <v>0</v>
      </c>
      <c r="AP203" s="85">
        <f t="shared" si="20"/>
        <v>0</v>
      </c>
      <c r="AQ203" s="62"/>
      <c r="AR203" s="100"/>
      <c r="AS203" s="100"/>
      <c r="AT203" s="100"/>
      <c r="AU203" s="100"/>
    </row>
    <row r="204" spans="1:47">
      <c r="A204" s="11" t="s">
        <v>77</v>
      </c>
      <c r="B204" s="11">
        <v>605</v>
      </c>
      <c r="D204" s="49" t="s">
        <v>22</v>
      </c>
      <c r="E204" s="47">
        <v>3</v>
      </c>
      <c r="F204" s="47">
        <v>2</v>
      </c>
      <c r="G204" s="47">
        <v>5</v>
      </c>
      <c r="H204" s="47">
        <v>0</v>
      </c>
      <c r="I204" s="47">
        <v>0</v>
      </c>
      <c r="J204" s="47">
        <v>0</v>
      </c>
      <c r="K204" s="47" t="s">
        <v>41</v>
      </c>
      <c r="L204" s="48">
        <v>0</v>
      </c>
      <c r="M204" s="48"/>
      <c r="N204" s="47"/>
      <c r="O204" s="11" t="s">
        <v>10</v>
      </c>
      <c r="P204" s="11" t="s">
        <v>33</v>
      </c>
      <c r="W204" s="45">
        <v>0</v>
      </c>
      <c r="X204" s="45">
        <v>0</v>
      </c>
      <c r="Y204" s="45">
        <v>4</v>
      </c>
      <c r="Z204" s="45"/>
      <c r="AA204" s="184" t="s">
        <v>52</v>
      </c>
      <c r="AB204" s="11" t="s">
        <v>332</v>
      </c>
      <c r="AC204" s="60">
        <f t="shared" si="14"/>
        <v>-0.5</v>
      </c>
      <c r="AD204" s="60">
        <f t="shared" si="15"/>
        <v>0</v>
      </c>
      <c r="AE204" s="61">
        <f t="shared" si="16"/>
        <v>-0.5</v>
      </c>
      <c r="AF204" s="61">
        <f>INDEX($BA$26:BF$44,MATCH(AE204,$AZ$26:$AZ$44,-1),MATCH(D204,$BA$25:$BF$25))</f>
        <v>0</v>
      </c>
      <c r="AG204" s="61">
        <v>1</v>
      </c>
      <c r="AH204" s="61">
        <v>1</v>
      </c>
      <c r="AI204" s="61">
        <v>1</v>
      </c>
      <c r="AJ204" s="61">
        <v>1</v>
      </c>
      <c r="AK204" s="61">
        <v>0.8</v>
      </c>
      <c r="AL204" s="61">
        <v>0.8</v>
      </c>
      <c r="AM204" s="61">
        <f t="shared" si="17"/>
        <v>35.200000000000003</v>
      </c>
      <c r="AN204" s="62">
        <f t="shared" si="18"/>
        <v>0</v>
      </c>
      <c r="AO204" s="62">
        <f t="shared" si="19"/>
        <v>0</v>
      </c>
      <c r="AP204" s="62">
        <f t="shared" si="20"/>
        <v>0</v>
      </c>
      <c r="AQ204" s="69"/>
      <c r="AR204" s="99"/>
      <c r="AS204" s="99"/>
      <c r="AT204" s="99"/>
      <c r="AU204" s="99"/>
    </row>
    <row r="205" spans="1:47">
      <c r="A205" s="11" t="s">
        <v>199</v>
      </c>
      <c r="B205" s="11">
        <v>630</v>
      </c>
      <c r="D205" s="49" t="s">
        <v>22</v>
      </c>
      <c r="E205" s="47">
        <v>8</v>
      </c>
      <c r="F205" s="47" t="s">
        <v>15</v>
      </c>
      <c r="G205" s="47">
        <v>4</v>
      </c>
      <c r="H205" s="47">
        <v>0</v>
      </c>
      <c r="I205" s="47">
        <v>0</v>
      </c>
      <c r="J205" s="47">
        <v>0</v>
      </c>
      <c r="K205" s="47" t="s">
        <v>41</v>
      </c>
      <c r="L205" s="48">
        <v>0</v>
      </c>
      <c r="M205" s="48"/>
      <c r="N205" s="47"/>
      <c r="O205" s="11" t="s">
        <v>10</v>
      </c>
      <c r="P205" s="11" t="s">
        <v>21</v>
      </c>
      <c r="Q205" s="11" t="s">
        <v>33</v>
      </c>
      <c r="R205" s="11" t="s">
        <v>25</v>
      </c>
      <c r="W205" s="45">
        <v>0</v>
      </c>
      <c r="X205" s="45">
        <v>0</v>
      </c>
      <c r="Y205" s="45">
        <v>5</v>
      </c>
      <c r="Z205" s="45"/>
      <c r="AA205" s="184" t="s">
        <v>10</v>
      </c>
      <c r="AB205" s="11" t="s">
        <v>344</v>
      </c>
      <c r="AC205" s="60">
        <f t="shared" si="14"/>
        <v>-0.5</v>
      </c>
      <c r="AD205" s="60">
        <f t="shared" si="15"/>
        <v>0</v>
      </c>
      <c r="AE205" s="61">
        <f t="shared" si="16"/>
        <v>-0.5</v>
      </c>
      <c r="AF205" s="61">
        <f>INDEX($BA$26:BF$44,MATCH(AE205,$AZ$26:$AZ$44,-1),MATCH(D205,$BA$25:$BF$25))</f>
        <v>0</v>
      </c>
      <c r="AG205" s="61">
        <v>1</v>
      </c>
      <c r="AH205" s="61">
        <v>1</v>
      </c>
      <c r="AI205" s="61">
        <v>1</v>
      </c>
      <c r="AJ205" s="61">
        <v>1</v>
      </c>
      <c r="AK205" s="61">
        <v>1</v>
      </c>
      <c r="AL205" s="61">
        <v>0.8</v>
      </c>
      <c r="AM205" s="61">
        <f t="shared" si="17"/>
        <v>44</v>
      </c>
      <c r="AN205" s="62">
        <f t="shared" si="18"/>
        <v>0</v>
      </c>
      <c r="AO205" s="62">
        <f t="shared" si="19"/>
        <v>0</v>
      </c>
      <c r="AP205" s="62">
        <f t="shared" si="20"/>
        <v>0</v>
      </c>
      <c r="AQ205" s="69"/>
      <c r="AR205" s="99"/>
      <c r="AS205" s="99"/>
      <c r="AT205" s="99"/>
      <c r="AU205" s="99"/>
    </row>
    <row r="206" spans="1:47">
      <c r="A206" s="11" t="s">
        <v>200</v>
      </c>
      <c r="B206" s="11">
        <v>633</v>
      </c>
      <c r="D206" s="49" t="s">
        <v>22</v>
      </c>
      <c r="E206" s="47">
        <v>5</v>
      </c>
      <c r="F206" s="47">
        <v>7</v>
      </c>
      <c r="G206" s="47">
        <v>2</v>
      </c>
      <c r="H206" s="47">
        <v>0</v>
      </c>
      <c r="I206" s="47">
        <v>0</v>
      </c>
      <c r="J206" s="47">
        <v>0</v>
      </c>
      <c r="K206" s="47" t="s">
        <v>41</v>
      </c>
      <c r="L206" s="48">
        <v>0</v>
      </c>
      <c r="M206" s="48"/>
      <c r="N206" s="47"/>
      <c r="O206" s="11" t="s">
        <v>10</v>
      </c>
      <c r="P206" s="11" t="s">
        <v>33</v>
      </c>
      <c r="Q206" s="11" t="s">
        <v>25</v>
      </c>
      <c r="W206" s="45">
        <v>0</v>
      </c>
      <c r="X206" s="45">
        <v>0</v>
      </c>
      <c r="Y206" s="45">
        <v>4</v>
      </c>
      <c r="Z206" s="45"/>
      <c r="AA206" s="184" t="s">
        <v>10</v>
      </c>
      <c r="AB206" s="11" t="s">
        <v>348</v>
      </c>
      <c r="AC206" s="60">
        <f t="shared" si="14"/>
        <v>-0.5</v>
      </c>
      <c r="AD206" s="60">
        <f t="shared" si="15"/>
        <v>0</v>
      </c>
      <c r="AE206" s="61">
        <f t="shared" si="16"/>
        <v>-0.5</v>
      </c>
      <c r="AF206" s="61">
        <f>INDEX($BA$26:BF$44,MATCH(AE206,$AZ$26:$AZ$44,-1),MATCH(D206,$BA$25:$BF$25))</f>
        <v>0</v>
      </c>
      <c r="AG206" s="61">
        <v>1</v>
      </c>
      <c r="AH206" s="61">
        <v>1</v>
      </c>
      <c r="AI206" s="61">
        <v>1.2</v>
      </c>
      <c r="AJ206" s="61">
        <v>1</v>
      </c>
      <c r="AK206" s="61">
        <v>1</v>
      </c>
      <c r="AL206" s="61">
        <v>0.8</v>
      </c>
      <c r="AM206" s="61">
        <f t="shared" si="17"/>
        <v>52.800000000000004</v>
      </c>
      <c r="AN206" s="62">
        <f t="shared" si="18"/>
        <v>0</v>
      </c>
      <c r="AO206" s="62">
        <f t="shared" si="19"/>
        <v>0</v>
      </c>
      <c r="AP206" s="62">
        <f t="shared" si="20"/>
        <v>0</v>
      </c>
      <c r="AQ206" s="62"/>
      <c r="AR206" s="99"/>
      <c r="AS206" s="99"/>
      <c r="AT206" s="99"/>
      <c r="AU206" s="99"/>
    </row>
    <row r="207" spans="1:47">
      <c r="A207" s="11" t="s">
        <v>203</v>
      </c>
      <c r="B207" s="11">
        <v>730</v>
      </c>
      <c r="D207" s="49" t="s">
        <v>22</v>
      </c>
      <c r="E207" s="47">
        <v>3</v>
      </c>
      <c r="F207" s="47">
        <v>4</v>
      </c>
      <c r="G207" s="47">
        <v>3</v>
      </c>
      <c r="H207" s="47">
        <v>0</v>
      </c>
      <c r="I207" s="47">
        <v>0</v>
      </c>
      <c r="J207" s="47">
        <v>0</v>
      </c>
      <c r="K207" s="47" t="s">
        <v>41</v>
      </c>
      <c r="L207" s="48">
        <v>0</v>
      </c>
      <c r="M207" s="48"/>
      <c r="N207" s="47"/>
      <c r="O207" s="11" t="s">
        <v>10</v>
      </c>
      <c r="P207" s="11" t="s">
        <v>33</v>
      </c>
      <c r="Q207" s="11" t="s">
        <v>25</v>
      </c>
      <c r="R207" s="11" t="s">
        <v>6</v>
      </c>
      <c r="W207" s="45">
        <v>0</v>
      </c>
      <c r="X207" s="45">
        <v>0</v>
      </c>
      <c r="Y207" s="45">
        <v>3</v>
      </c>
      <c r="Z207" s="45"/>
      <c r="AA207" s="184" t="s">
        <v>10</v>
      </c>
      <c r="AB207" s="11" t="s">
        <v>344</v>
      </c>
      <c r="AC207" s="60">
        <f t="shared" si="14"/>
        <v>-0.5</v>
      </c>
      <c r="AD207" s="60">
        <f t="shared" si="15"/>
        <v>0</v>
      </c>
      <c r="AE207" s="61">
        <f t="shared" si="16"/>
        <v>-0.5</v>
      </c>
      <c r="AF207" s="61">
        <f>INDEX($BA$26:BF$44,MATCH(AE207,$AZ$26:$AZ$44,-1),MATCH(D207,$BA$25:$BF$25))</f>
        <v>0</v>
      </c>
      <c r="AG207" s="61">
        <v>1</v>
      </c>
      <c r="AH207" s="61">
        <v>1</v>
      </c>
      <c r="AI207" s="61">
        <v>1</v>
      </c>
      <c r="AJ207" s="61">
        <v>1</v>
      </c>
      <c r="AK207" s="61">
        <v>0.8</v>
      </c>
      <c r="AL207" s="61">
        <v>0.8</v>
      </c>
      <c r="AM207" s="61">
        <f t="shared" si="17"/>
        <v>35.200000000000003</v>
      </c>
      <c r="AN207" s="62">
        <f t="shared" si="18"/>
        <v>0</v>
      </c>
      <c r="AO207" s="62">
        <f t="shared" si="19"/>
        <v>0</v>
      </c>
      <c r="AP207" s="62">
        <f t="shared" si="20"/>
        <v>0</v>
      </c>
      <c r="AQ207" s="62"/>
      <c r="AR207" s="99"/>
      <c r="AS207" s="99"/>
      <c r="AT207" s="99"/>
      <c r="AU207" s="99"/>
    </row>
    <row r="208" spans="1:47">
      <c r="A208" s="11" t="s">
        <v>204</v>
      </c>
      <c r="B208" s="11">
        <v>734</v>
      </c>
      <c r="D208" s="49" t="s">
        <v>22</v>
      </c>
      <c r="E208" s="47">
        <v>5</v>
      </c>
      <c r="F208" s="47">
        <v>7</v>
      </c>
      <c r="G208" s="47">
        <v>7</v>
      </c>
      <c r="H208" s="47">
        <v>0</v>
      </c>
      <c r="I208" s="47">
        <v>0</v>
      </c>
      <c r="J208" s="47">
        <v>0</v>
      </c>
      <c r="K208" s="47" t="s">
        <v>41</v>
      </c>
      <c r="L208" s="48">
        <v>0</v>
      </c>
      <c r="M208" s="48"/>
      <c r="N208" s="47"/>
      <c r="O208" s="11" t="s">
        <v>10</v>
      </c>
      <c r="P208" s="11" t="s">
        <v>33</v>
      </c>
      <c r="Q208" s="11" t="s">
        <v>25</v>
      </c>
      <c r="W208" s="45">
        <v>0</v>
      </c>
      <c r="X208" s="45">
        <v>0</v>
      </c>
      <c r="Y208" s="45">
        <v>4</v>
      </c>
      <c r="Z208" s="45"/>
      <c r="AA208" s="184" t="s">
        <v>10</v>
      </c>
      <c r="AB208" s="11" t="s">
        <v>348</v>
      </c>
      <c r="AC208" s="60">
        <f t="shared" si="14"/>
        <v>-0.5</v>
      </c>
      <c r="AD208" s="60">
        <f t="shared" si="15"/>
        <v>0</v>
      </c>
      <c r="AE208" s="61">
        <f t="shared" si="16"/>
        <v>-0.5</v>
      </c>
      <c r="AF208" s="61">
        <f>INDEX($BA$26:BF$44,MATCH(AE208,$AZ$26:$AZ$44,-1),MATCH(D208,$BA$25:$BF$25))</f>
        <v>0</v>
      </c>
      <c r="AG208" s="61">
        <v>1</v>
      </c>
      <c r="AH208" s="61">
        <v>1</v>
      </c>
      <c r="AI208" s="61">
        <v>1</v>
      </c>
      <c r="AJ208" s="61">
        <v>1</v>
      </c>
      <c r="AK208" s="61">
        <v>1</v>
      </c>
      <c r="AL208" s="61">
        <v>0.8</v>
      </c>
      <c r="AM208" s="61">
        <f t="shared" si="17"/>
        <v>44</v>
      </c>
      <c r="AN208" s="62">
        <f t="shared" si="18"/>
        <v>0</v>
      </c>
      <c r="AO208" s="62">
        <f t="shared" si="19"/>
        <v>0</v>
      </c>
      <c r="AP208" s="62">
        <f t="shared" si="20"/>
        <v>0</v>
      </c>
      <c r="AQ208" s="69"/>
      <c r="AR208" s="99"/>
      <c r="AS208" s="99"/>
      <c r="AT208" s="99"/>
      <c r="AU208" s="99"/>
    </row>
    <row r="209" spans="1:47">
      <c r="A209" s="11" t="s">
        <v>205</v>
      </c>
      <c r="B209" s="11">
        <v>735</v>
      </c>
      <c r="D209" s="49" t="s">
        <v>22</v>
      </c>
      <c r="E209" s="47">
        <v>8</v>
      </c>
      <c r="F209" s="47">
        <v>9</v>
      </c>
      <c r="G209" s="47">
        <v>4</v>
      </c>
      <c r="H209" s="47">
        <v>0</v>
      </c>
      <c r="I209" s="47">
        <v>0</v>
      </c>
      <c r="J209" s="47">
        <v>0</v>
      </c>
      <c r="K209" s="47" t="s">
        <v>41</v>
      </c>
      <c r="L209" s="48">
        <v>0</v>
      </c>
      <c r="M209" s="48"/>
      <c r="N209" s="47"/>
      <c r="O209" s="11" t="s">
        <v>10</v>
      </c>
      <c r="P209" s="11" t="s">
        <v>33</v>
      </c>
      <c r="Q209" s="11" t="s">
        <v>25</v>
      </c>
      <c r="W209" s="45">
        <v>0</v>
      </c>
      <c r="X209" s="45">
        <v>0</v>
      </c>
      <c r="Y209" s="45">
        <v>1</v>
      </c>
      <c r="Z209" s="45"/>
      <c r="AA209" s="184" t="s">
        <v>10</v>
      </c>
      <c r="AB209" s="11" t="s">
        <v>348</v>
      </c>
      <c r="AC209" s="60">
        <f t="shared" si="14"/>
        <v>-0.5</v>
      </c>
      <c r="AD209" s="60">
        <f t="shared" si="15"/>
        <v>0</v>
      </c>
      <c r="AE209" s="61">
        <f t="shared" si="16"/>
        <v>-0.5</v>
      </c>
      <c r="AF209" s="61">
        <f>INDEX($BA$26:BF$44,MATCH(AE209,$AZ$26:$AZ$44,-1),MATCH(D209,$BA$25:$BF$25))</f>
        <v>0</v>
      </c>
      <c r="AG209" s="61">
        <v>1</v>
      </c>
      <c r="AH209" s="61">
        <v>1</v>
      </c>
      <c r="AI209" s="61">
        <v>1</v>
      </c>
      <c r="AJ209" s="61">
        <v>1</v>
      </c>
      <c r="AK209" s="61">
        <v>1</v>
      </c>
      <c r="AL209" s="61">
        <v>0.8</v>
      </c>
      <c r="AM209" s="61">
        <f t="shared" si="17"/>
        <v>44</v>
      </c>
      <c r="AN209" s="62">
        <f t="shared" si="18"/>
        <v>0</v>
      </c>
      <c r="AO209" s="62">
        <f t="shared" si="19"/>
        <v>0</v>
      </c>
      <c r="AP209" s="62">
        <f t="shared" si="20"/>
        <v>0</v>
      </c>
      <c r="AQ209" s="69"/>
      <c r="AR209" s="99"/>
      <c r="AS209" s="99"/>
      <c r="AT209" s="99"/>
      <c r="AU209" s="99"/>
    </row>
    <row r="210" spans="1:47">
      <c r="A210" s="11" t="s">
        <v>208</v>
      </c>
      <c r="B210" s="11">
        <v>836</v>
      </c>
      <c r="D210" s="49" t="s">
        <v>22</v>
      </c>
      <c r="E210" s="47">
        <v>6</v>
      </c>
      <c r="F210" s="47">
        <v>3</v>
      </c>
      <c r="G210" s="47">
        <v>7</v>
      </c>
      <c r="H210" s="47">
        <v>0</v>
      </c>
      <c r="I210" s="47">
        <v>0</v>
      </c>
      <c r="J210" s="47">
        <v>0</v>
      </c>
      <c r="K210" s="47" t="s">
        <v>41</v>
      </c>
      <c r="L210" s="48">
        <v>0</v>
      </c>
      <c r="M210" s="48"/>
      <c r="N210" s="47"/>
      <c r="O210" s="11" t="s">
        <v>10</v>
      </c>
      <c r="P210" s="11" t="s">
        <v>33</v>
      </c>
      <c r="Q210" s="11" t="s">
        <v>25</v>
      </c>
      <c r="W210" s="45">
        <v>0</v>
      </c>
      <c r="X210" s="45">
        <v>2</v>
      </c>
      <c r="Y210" s="45">
        <v>4</v>
      </c>
      <c r="Z210" s="45"/>
      <c r="AA210" s="184" t="s">
        <v>10</v>
      </c>
      <c r="AB210" s="11" t="s">
        <v>348</v>
      </c>
      <c r="AC210" s="60">
        <f t="shared" si="14"/>
        <v>-0.5</v>
      </c>
      <c r="AD210" s="60">
        <f t="shared" si="15"/>
        <v>0</v>
      </c>
      <c r="AE210" s="61">
        <f t="shared" si="16"/>
        <v>-0.5</v>
      </c>
      <c r="AF210" s="61">
        <f>INDEX($BA$26:BF$44,MATCH(AE210,$AZ$26:$AZ$44,-1),MATCH(D210,$BA$25:$BF$25))</f>
        <v>0</v>
      </c>
      <c r="AG210" s="61">
        <v>1</v>
      </c>
      <c r="AH210" s="61">
        <v>1</v>
      </c>
      <c r="AI210" s="61">
        <v>1</v>
      </c>
      <c r="AJ210" s="61">
        <v>1</v>
      </c>
      <c r="AK210" s="61">
        <v>1</v>
      </c>
      <c r="AL210" s="61">
        <v>0.8</v>
      </c>
      <c r="AM210" s="61">
        <f t="shared" si="17"/>
        <v>44</v>
      </c>
      <c r="AN210" s="62">
        <f t="shared" si="18"/>
        <v>0</v>
      </c>
      <c r="AO210" s="62">
        <f t="shared" si="19"/>
        <v>0</v>
      </c>
      <c r="AP210" s="62">
        <f t="shared" si="20"/>
        <v>0</v>
      </c>
      <c r="AQ210" s="69"/>
      <c r="AR210" s="100"/>
      <c r="AS210" s="100"/>
      <c r="AT210" s="100"/>
      <c r="AU210" s="100"/>
    </row>
    <row r="211" spans="1:47">
      <c r="A211" s="11" t="s">
        <v>209</v>
      </c>
      <c r="B211" s="11">
        <v>838</v>
      </c>
      <c r="D211" s="49" t="s">
        <v>22</v>
      </c>
      <c r="E211" s="47">
        <v>5</v>
      </c>
      <c r="F211" s="47">
        <v>9</v>
      </c>
      <c r="G211" s="47">
        <v>3</v>
      </c>
      <c r="H211" s="47">
        <v>0</v>
      </c>
      <c r="I211" s="47">
        <v>0</v>
      </c>
      <c r="J211" s="47">
        <v>0</v>
      </c>
      <c r="K211" s="47" t="s">
        <v>41</v>
      </c>
      <c r="L211" s="48">
        <v>0</v>
      </c>
      <c r="M211" s="48"/>
      <c r="N211" s="47"/>
      <c r="O211" s="11" t="s">
        <v>10</v>
      </c>
      <c r="P211" s="11" t="s">
        <v>33</v>
      </c>
      <c r="Q211" s="11" t="s">
        <v>25</v>
      </c>
      <c r="W211" s="45">
        <v>0</v>
      </c>
      <c r="X211" s="45">
        <v>0</v>
      </c>
      <c r="Y211" s="45">
        <v>4</v>
      </c>
      <c r="Z211" s="45"/>
      <c r="AA211" s="184" t="s">
        <v>10</v>
      </c>
      <c r="AB211" s="11" t="s">
        <v>348</v>
      </c>
      <c r="AC211" s="60">
        <f t="shared" si="14"/>
        <v>-0.5</v>
      </c>
      <c r="AD211" s="60">
        <f t="shared" si="15"/>
        <v>0</v>
      </c>
      <c r="AE211" s="61">
        <f t="shared" si="16"/>
        <v>-0.5</v>
      </c>
      <c r="AF211" s="61">
        <f>INDEX($BA$26:BF$44,MATCH(AE211,$AZ$26:$AZ$44,-1),MATCH(D211,$BA$25:$BF$25))</f>
        <v>0</v>
      </c>
      <c r="AG211" s="61">
        <v>1</v>
      </c>
      <c r="AH211" s="61">
        <v>1</v>
      </c>
      <c r="AI211" s="61">
        <v>1</v>
      </c>
      <c r="AJ211" s="61">
        <v>1</v>
      </c>
      <c r="AK211" s="61">
        <v>1</v>
      </c>
      <c r="AL211" s="61">
        <v>0.8</v>
      </c>
      <c r="AM211" s="61">
        <f t="shared" si="17"/>
        <v>44</v>
      </c>
      <c r="AN211" s="62">
        <f t="shared" si="18"/>
        <v>0</v>
      </c>
      <c r="AO211" s="62">
        <f t="shared" si="19"/>
        <v>0</v>
      </c>
      <c r="AP211" s="62">
        <f t="shared" si="20"/>
        <v>0</v>
      </c>
      <c r="AQ211" s="62"/>
      <c r="AR211" s="99"/>
      <c r="AS211" s="99"/>
      <c r="AT211" s="99"/>
      <c r="AU211" s="99"/>
    </row>
    <row r="212" spans="1:47">
      <c r="A212" s="11" t="s">
        <v>210</v>
      </c>
      <c r="B212" s="11">
        <v>839</v>
      </c>
      <c r="D212" s="49" t="s">
        <v>22</v>
      </c>
      <c r="E212" s="47">
        <v>2</v>
      </c>
      <c r="F212" s="47">
        <v>2</v>
      </c>
      <c r="G212" s="47">
        <v>2</v>
      </c>
      <c r="H212" s="47">
        <v>0</v>
      </c>
      <c r="I212" s="47">
        <v>0</v>
      </c>
      <c r="J212" s="47">
        <v>0</v>
      </c>
      <c r="K212" s="47" t="s">
        <v>41</v>
      </c>
      <c r="L212" s="48">
        <v>0</v>
      </c>
      <c r="M212" s="48"/>
      <c r="N212" s="47"/>
      <c r="O212" s="11" t="s">
        <v>10</v>
      </c>
      <c r="P212" s="11" t="s">
        <v>33</v>
      </c>
      <c r="Q212" s="11" t="s">
        <v>25</v>
      </c>
      <c r="R212" s="11" t="s">
        <v>6</v>
      </c>
      <c r="W212" s="45">
        <v>0</v>
      </c>
      <c r="X212" s="45">
        <v>1</v>
      </c>
      <c r="Y212" s="45">
        <v>5</v>
      </c>
      <c r="Z212" s="45"/>
      <c r="AA212" s="184" t="s">
        <v>10</v>
      </c>
      <c r="AB212" s="11" t="s">
        <v>348</v>
      </c>
      <c r="AC212" s="60">
        <f t="shared" ref="AC212:AC275" si="21">VLOOKUP(L212,$AS$23:$AU$40,3)</f>
        <v>-0.5</v>
      </c>
      <c r="AD212" s="60">
        <f t="shared" ref="AD212:AD275" si="22">VLOOKUP(H212,$AW$23:$AX$36,2)</f>
        <v>0</v>
      </c>
      <c r="AE212" s="61">
        <f t="shared" ref="AE212:AE275" si="23">AC212+AD212</f>
        <v>-0.5</v>
      </c>
      <c r="AF212" s="61">
        <f>INDEX($BA$26:BF$44,MATCH(AE212,$AZ$26:$AZ$44,-1),MATCH(D212,$BA$25:$BF$25))</f>
        <v>0</v>
      </c>
      <c r="AG212" s="61">
        <v>1</v>
      </c>
      <c r="AH212" s="61">
        <v>1</v>
      </c>
      <c r="AI212" s="61">
        <v>1</v>
      </c>
      <c r="AJ212" s="61">
        <v>1</v>
      </c>
      <c r="AK212" s="61">
        <v>0.8</v>
      </c>
      <c r="AL212" s="61">
        <v>0.8</v>
      </c>
      <c r="AM212" s="61">
        <f t="shared" ref="AM212:AM275" si="24">(VLOOKUP(L212,$AS$23:$AV$40,4))*AG212*AH212*AI212*AJ212*AK212*AL212</f>
        <v>35.200000000000003</v>
      </c>
      <c r="AN212" s="62">
        <f t="shared" ref="AN212:AN275" si="25">AM212*((10^H212)*W212)</f>
        <v>0</v>
      </c>
      <c r="AO212" s="62">
        <f t="shared" ref="AO212:AO275" si="26">INDEX($BK$23:$BU$36,MATCH(L212,$BJ$23:$BJ$36),MATCH(H212,$BK$22:$BU$22))</f>
        <v>0</v>
      </c>
      <c r="AP212" s="62">
        <f t="shared" ref="AP212:AP275" si="27">AO212*W212</f>
        <v>0</v>
      </c>
      <c r="AQ212" s="62"/>
      <c r="AR212" s="99"/>
      <c r="AS212" s="99"/>
      <c r="AT212" s="99"/>
      <c r="AU212" s="99"/>
    </row>
    <row r="213" spans="1:47">
      <c r="A213" s="11" t="s">
        <v>211</v>
      </c>
      <c r="B213" s="11">
        <v>840</v>
      </c>
      <c r="D213" s="49" t="s">
        <v>22</v>
      </c>
      <c r="E213" s="47">
        <v>7</v>
      </c>
      <c r="F213" s="47" t="s">
        <v>14</v>
      </c>
      <c r="G213" s="47">
        <v>1</v>
      </c>
      <c r="H213" s="47">
        <v>0</v>
      </c>
      <c r="I213" s="47">
        <v>0</v>
      </c>
      <c r="J213" s="47">
        <v>0</v>
      </c>
      <c r="K213" s="47" t="s">
        <v>41</v>
      </c>
      <c r="L213" s="48">
        <v>0</v>
      </c>
      <c r="M213" s="48"/>
      <c r="N213" s="47"/>
      <c r="O213" s="11" t="s">
        <v>10</v>
      </c>
      <c r="P213" s="11" t="s">
        <v>21</v>
      </c>
      <c r="Q213" s="11" t="s">
        <v>33</v>
      </c>
      <c r="R213" s="11" t="s">
        <v>25</v>
      </c>
      <c r="W213" s="45">
        <v>0</v>
      </c>
      <c r="X213" s="45">
        <v>0</v>
      </c>
      <c r="Y213" s="45">
        <v>3</v>
      </c>
      <c r="Z213" s="45"/>
      <c r="AA213" s="184" t="s">
        <v>10</v>
      </c>
      <c r="AB213" s="11" t="s">
        <v>348</v>
      </c>
      <c r="AC213" s="60">
        <f t="shared" si="21"/>
        <v>-0.5</v>
      </c>
      <c r="AD213" s="60">
        <f t="shared" si="22"/>
        <v>0</v>
      </c>
      <c r="AE213" s="61">
        <f t="shared" si="23"/>
        <v>-0.5</v>
      </c>
      <c r="AF213" s="61">
        <f>INDEX($BA$26:BF$44,MATCH(AE213,$AZ$26:$AZ$44,-1),MATCH(D213,$BA$25:$BF$25))</f>
        <v>0</v>
      </c>
      <c r="AG213" s="61">
        <v>1</v>
      </c>
      <c r="AH213" s="61">
        <v>1</v>
      </c>
      <c r="AI213" s="61">
        <v>1</v>
      </c>
      <c r="AJ213" s="61">
        <v>0.8</v>
      </c>
      <c r="AK213" s="61">
        <v>0.8</v>
      </c>
      <c r="AL213" s="61">
        <v>0.8</v>
      </c>
      <c r="AM213" s="61">
        <f t="shared" si="24"/>
        <v>28.160000000000004</v>
      </c>
      <c r="AN213" s="62">
        <f t="shared" si="25"/>
        <v>0</v>
      </c>
      <c r="AO213" s="62">
        <f t="shared" si="26"/>
        <v>0</v>
      </c>
      <c r="AP213" s="62">
        <f t="shared" si="27"/>
        <v>0</v>
      </c>
      <c r="AQ213" s="69"/>
      <c r="AR213" s="99"/>
      <c r="AS213" s="99"/>
      <c r="AT213" s="99"/>
      <c r="AU213" s="99"/>
    </row>
    <row r="214" spans="1:47">
      <c r="A214" s="11" t="s">
        <v>215</v>
      </c>
      <c r="B214" s="11">
        <v>938</v>
      </c>
      <c r="D214" s="49" t="s">
        <v>22</v>
      </c>
      <c r="E214" s="47">
        <v>5</v>
      </c>
      <c r="F214" s="47">
        <v>4</v>
      </c>
      <c r="G214" s="47">
        <v>8</v>
      </c>
      <c r="H214" s="47">
        <v>0</v>
      </c>
      <c r="I214" s="47">
        <v>0</v>
      </c>
      <c r="J214" s="47">
        <v>0</v>
      </c>
      <c r="K214" s="47" t="s">
        <v>41</v>
      </c>
      <c r="L214" s="48">
        <v>0</v>
      </c>
      <c r="M214" s="48"/>
      <c r="N214" s="47"/>
      <c r="O214" s="11" t="s">
        <v>10</v>
      </c>
      <c r="P214" s="11" t="s">
        <v>33</v>
      </c>
      <c r="Q214" s="11" t="s">
        <v>25</v>
      </c>
      <c r="W214" s="45">
        <v>0</v>
      </c>
      <c r="X214" s="45">
        <v>1</v>
      </c>
      <c r="Y214" s="45">
        <v>4</v>
      </c>
      <c r="Z214" s="45"/>
      <c r="AA214" s="184" t="s">
        <v>10</v>
      </c>
      <c r="AB214" s="11" t="s">
        <v>349</v>
      </c>
      <c r="AC214" s="60">
        <f t="shared" si="21"/>
        <v>-0.5</v>
      </c>
      <c r="AD214" s="60">
        <f t="shared" si="22"/>
        <v>0</v>
      </c>
      <c r="AE214" s="61">
        <f t="shared" si="23"/>
        <v>-0.5</v>
      </c>
      <c r="AF214" s="61">
        <f>INDEX($BA$26:BF$44,MATCH(AE214,$AZ$26:$AZ$44,-1),MATCH(D214,$BA$25:$BF$25))</f>
        <v>0</v>
      </c>
      <c r="AG214" s="61">
        <v>1</v>
      </c>
      <c r="AH214" s="61">
        <v>1</v>
      </c>
      <c r="AI214" s="61">
        <v>1</v>
      </c>
      <c r="AJ214" s="61">
        <v>1</v>
      </c>
      <c r="AK214" s="61">
        <v>0.8</v>
      </c>
      <c r="AL214" s="61">
        <v>0.8</v>
      </c>
      <c r="AM214" s="61">
        <f t="shared" si="24"/>
        <v>35.200000000000003</v>
      </c>
      <c r="AN214" s="62">
        <f t="shared" si="25"/>
        <v>0</v>
      </c>
      <c r="AO214" s="62">
        <f t="shared" si="26"/>
        <v>0</v>
      </c>
      <c r="AP214" s="62">
        <f t="shared" si="27"/>
        <v>0</v>
      </c>
      <c r="AR214" s="99"/>
      <c r="AS214" s="99"/>
      <c r="AT214" s="99"/>
      <c r="AU214" s="99"/>
    </row>
    <row r="215" spans="1:47">
      <c r="A215" s="11" t="s">
        <v>92</v>
      </c>
      <c r="B215" s="11">
        <v>1004</v>
      </c>
      <c r="D215" s="49" t="s">
        <v>22</v>
      </c>
      <c r="E215" s="47">
        <v>9</v>
      </c>
      <c r="F215" s="47" t="s">
        <v>15</v>
      </c>
      <c r="G215" s="47">
        <v>6</v>
      </c>
      <c r="H215" s="47">
        <v>0</v>
      </c>
      <c r="I215" s="47">
        <v>0</v>
      </c>
      <c r="J215" s="47">
        <v>0</v>
      </c>
      <c r="K215" s="47" t="s">
        <v>41</v>
      </c>
      <c r="L215" s="48">
        <v>0</v>
      </c>
      <c r="M215" s="48"/>
      <c r="N215" s="47"/>
      <c r="O215" s="11" t="s">
        <v>10</v>
      </c>
      <c r="P215" s="11" t="s">
        <v>21</v>
      </c>
      <c r="Q215" s="11" t="s">
        <v>33</v>
      </c>
      <c r="W215" s="45">
        <v>0</v>
      </c>
      <c r="X215" s="45">
        <v>2</v>
      </c>
      <c r="Y215" s="45">
        <v>4</v>
      </c>
      <c r="Z215" s="45"/>
      <c r="AA215" s="184" t="s">
        <v>52</v>
      </c>
      <c r="AB215" s="11" t="s">
        <v>333</v>
      </c>
      <c r="AC215" s="60">
        <f t="shared" si="21"/>
        <v>-0.5</v>
      </c>
      <c r="AD215" s="60">
        <f t="shared" si="22"/>
        <v>0</v>
      </c>
      <c r="AE215" s="61">
        <f t="shared" si="23"/>
        <v>-0.5</v>
      </c>
      <c r="AF215" s="61">
        <f>INDEX($BA$26:BF$44,MATCH(AE215,$AZ$26:$AZ$44,-1),MATCH(D215,$BA$25:$BF$25))</f>
        <v>0</v>
      </c>
      <c r="AG215" s="61">
        <v>1</v>
      </c>
      <c r="AH215" s="61">
        <v>1</v>
      </c>
      <c r="AI215" s="61">
        <v>1</v>
      </c>
      <c r="AJ215" s="61">
        <v>1</v>
      </c>
      <c r="AK215" s="61">
        <v>1</v>
      </c>
      <c r="AL215" s="61">
        <v>0.8</v>
      </c>
      <c r="AM215" s="61">
        <f t="shared" si="24"/>
        <v>44</v>
      </c>
      <c r="AN215" s="62">
        <f t="shared" si="25"/>
        <v>0</v>
      </c>
      <c r="AO215" s="62">
        <f t="shared" si="26"/>
        <v>0</v>
      </c>
      <c r="AP215" s="62">
        <f t="shared" si="27"/>
        <v>0</v>
      </c>
      <c r="AQ215" s="62"/>
    </row>
    <row r="216" spans="1:47">
      <c r="A216" s="11" t="s">
        <v>1077</v>
      </c>
      <c r="B216" s="11">
        <v>1012</v>
      </c>
      <c r="D216" s="49" t="s">
        <v>22</v>
      </c>
      <c r="E216" s="47">
        <v>1</v>
      </c>
      <c r="F216" s="47">
        <v>1</v>
      </c>
      <c r="G216" s="47">
        <v>0</v>
      </c>
      <c r="H216" s="47">
        <v>0</v>
      </c>
      <c r="I216" s="47">
        <v>0</v>
      </c>
      <c r="J216" s="47">
        <v>0</v>
      </c>
      <c r="K216" s="47" t="s">
        <v>41</v>
      </c>
      <c r="L216" s="48">
        <v>0</v>
      </c>
      <c r="M216" s="48"/>
      <c r="N216" s="47"/>
      <c r="O216" s="11" t="s">
        <v>10</v>
      </c>
      <c r="P216" s="11" t="s">
        <v>33</v>
      </c>
      <c r="W216" s="45">
        <v>0</v>
      </c>
      <c r="X216" s="45">
        <v>2</v>
      </c>
      <c r="Y216" s="45">
        <v>4</v>
      </c>
      <c r="Z216" s="45"/>
      <c r="AA216" s="184" t="s">
        <v>54</v>
      </c>
      <c r="AB216" s="11" t="s">
        <v>341</v>
      </c>
      <c r="AC216" s="60">
        <f t="shared" si="21"/>
        <v>-0.5</v>
      </c>
      <c r="AD216" s="60">
        <f t="shared" si="22"/>
        <v>0</v>
      </c>
      <c r="AE216" s="61">
        <f t="shared" si="23"/>
        <v>-0.5</v>
      </c>
      <c r="AF216" s="61">
        <f>INDEX($BA$26:BF$44,MATCH(AE216,$AZ$26:$AZ$44,-1),MATCH(D216,$BA$25:$BF$25))</f>
        <v>0</v>
      </c>
      <c r="AG216" s="61">
        <v>1</v>
      </c>
      <c r="AH216" s="61">
        <v>1</v>
      </c>
      <c r="AI216" s="61">
        <v>1</v>
      </c>
      <c r="AJ216" s="61">
        <v>1</v>
      </c>
      <c r="AK216" s="61">
        <v>1</v>
      </c>
      <c r="AL216" s="61">
        <v>0.8</v>
      </c>
      <c r="AM216" s="61">
        <f t="shared" si="24"/>
        <v>44</v>
      </c>
      <c r="AN216" s="62">
        <f t="shared" si="25"/>
        <v>0</v>
      </c>
      <c r="AO216" s="62">
        <f t="shared" si="26"/>
        <v>0</v>
      </c>
      <c r="AP216" s="62">
        <f t="shared" si="27"/>
        <v>0</v>
      </c>
      <c r="AQ216" s="62"/>
      <c r="AR216" s="99"/>
      <c r="AS216" s="99"/>
      <c r="AT216" s="99"/>
      <c r="AU216" s="99"/>
    </row>
    <row r="217" spans="1:47">
      <c r="A217" s="11" t="s">
        <v>221</v>
      </c>
      <c r="B217" s="11">
        <v>1039</v>
      </c>
      <c r="D217" s="49" t="s">
        <v>22</v>
      </c>
      <c r="E217" s="47">
        <v>1</v>
      </c>
      <c r="F217" s="47">
        <v>0</v>
      </c>
      <c r="G217" s="47">
        <v>0</v>
      </c>
      <c r="H217" s="47">
        <v>0</v>
      </c>
      <c r="I217" s="47">
        <v>0</v>
      </c>
      <c r="J217" s="47">
        <v>0</v>
      </c>
      <c r="K217" s="47" t="s">
        <v>41</v>
      </c>
      <c r="L217" s="48">
        <v>0</v>
      </c>
      <c r="M217" s="48"/>
      <c r="N217" s="47"/>
      <c r="O217" s="11" t="s">
        <v>10</v>
      </c>
      <c r="P217" s="11" t="s">
        <v>33</v>
      </c>
      <c r="Q217" s="11" t="s">
        <v>25</v>
      </c>
      <c r="R217" s="11" t="s">
        <v>34</v>
      </c>
      <c r="W217" s="45">
        <v>0</v>
      </c>
      <c r="X217" s="45">
        <v>1</v>
      </c>
      <c r="Y217" s="45">
        <v>4</v>
      </c>
      <c r="Z217" s="45"/>
      <c r="AA217" s="184" t="s">
        <v>10</v>
      </c>
      <c r="AB217" s="11" t="s">
        <v>349</v>
      </c>
      <c r="AC217" s="60">
        <f t="shared" si="21"/>
        <v>-0.5</v>
      </c>
      <c r="AD217" s="60">
        <f t="shared" si="22"/>
        <v>0</v>
      </c>
      <c r="AE217" s="61">
        <f t="shared" si="23"/>
        <v>-0.5</v>
      </c>
      <c r="AF217" s="61">
        <f>INDEX($BA$26:BF$44,MATCH(AE217,$AZ$26:$AZ$44,-1),MATCH(D217,$BA$25:$BF$25))</f>
        <v>0</v>
      </c>
      <c r="AG217" s="61">
        <v>1</v>
      </c>
      <c r="AH217" s="61">
        <v>1</v>
      </c>
      <c r="AI217" s="61">
        <v>1</v>
      </c>
      <c r="AJ217" s="61">
        <v>1</v>
      </c>
      <c r="AK217" s="61">
        <v>1</v>
      </c>
      <c r="AL217" s="61">
        <v>0.8</v>
      </c>
      <c r="AM217" s="61">
        <f t="shared" si="24"/>
        <v>44</v>
      </c>
      <c r="AN217" s="62">
        <f t="shared" si="25"/>
        <v>0</v>
      </c>
      <c r="AO217" s="62">
        <f t="shared" si="26"/>
        <v>0</v>
      </c>
      <c r="AP217" s="62">
        <f t="shared" si="27"/>
        <v>0</v>
      </c>
      <c r="AQ217" s="62"/>
    </row>
    <row r="218" spans="1:47">
      <c r="A218" s="11" t="s">
        <v>95</v>
      </c>
      <c r="B218" s="11">
        <v>1102</v>
      </c>
      <c r="D218" s="49" t="s">
        <v>22</v>
      </c>
      <c r="E218" s="47">
        <v>7</v>
      </c>
      <c r="F218" s="47">
        <v>2</v>
      </c>
      <c r="G218" s="47">
        <v>9</v>
      </c>
      <c r="H218" s="47">
        <v>0</v>
      </c>
      <c r="I218" s="47">
        <v>0</v>
      </c>
      <c r="J218" s="47">
        <v>0</v>
      </c>
      <c r="K218" s="47" t="s">
        <v>41</v>
      </c>
      <c r="L218" s="48">
        <v>0</v>
      </c>
      <c r="M218" s="48"/>
      <c r="N218" s="47"/>
      <c r="O218" s="11" t="s">
        <v>10</v>
      </c>
      <c r="P218" s="11" t="s">
        <v>33</v>
      </c>
      <c r="S218" s="59"/>
      <c r="T218" s="59"/>
      <c r="W218" s="45">
        <v>0</v>
      </c>
      <c r="X218" s="45">
        <v>0</v>
      </c>
      <c r="Y218" s="45">
        <v>2</v>
      </c>
      <c r="Z218" s="45"/>
      <c r="AA218" s="184" t="s">
        <v>52</v>
      </c>
      <c r="AB218" s="11" t="s">
        <v>333</v>
      </c>
      <c r="AC218" s="60">
        <f t="shared" si="21"/>
        <v>-0.5</v>
      </c>
      <c r="AD218" s="60">
        <f t="shared" si="22"/>
        <v>0</v>
      </c>
      <c r="AE218" s="61">
        <f t="shared" si="23"/>
        <v>-0.5</v>
      </c>
      <c r="AF218" s="61">
        <f>INDEX($BA$26:BF$44,MATCH(AE218,$AZ$26:$AZ$44,-1),MATCH(D218,$BA$25:$BF$25))</f>
        <v>0</v>
      </c>
      <c r="AG218" s="61">
        <v>1</v>
      </c>
      <c r="AH218" s="61">
        <v>1</v>
      </c>
      <c r="AI218" s="61">
        <v>1</v>
      </c>
      <c r="AJ218" s="61">
        <v>1</v>
      </c>
      <c r="AK218" s="61">
        <v>1</v>
      </c>
      <c r="AL218" s="61">
        <v>0.8</v>
      </c>
      <c r="AM218" s="61">
        <f t="shared" si="24"/>
        <v>44</v>
      </c>
      <c r="AN218" s="62">
        <f t="shared" si="25"/>
        <v>0</v>
      </c>
      <c r="AO218" s="62">
        <f t="shared" si="26"/>
        <v>0</v>
      </c>
      <c r="AP218" s="62">
        <f t="shared" si="27"/>
        <v>0</v>
      </c>
      <c r="AQ218" s="77"/>
      <c r="AR218" s="100"/>
      <c r="AS218" s="100"/>
      <c r="AT218" s="100"/>
      <c r="AU218" s="100"/>
    </row>
    <row r="219" spans="1:47">
      <c r="A219" s="11" t="s">
        <v>97</v>
      </c>
      <c r="B219" s="11">
        <v>1205</v>
      </c>
      <c r="D219" s="49" t="s">
        <v>22</v>
      </c>
      <c r="E219" s="47">
        <v>7</v>
      </c>
      <c r="F219" s="47">
        <v>9</v>
      </c>
      <c r="G219" s="47">
        <v>6</v>
      </c>
      <c r="H219" s="47">
        <v>0</v>
      </c>
      <c r="I219" s="47">
        <v>0</v>
      </c>
      <c r="J219" s="47">
        <v>0</v>
      </c>
      <c r="K219" s="47" t="s">
        <v>41</v>
      </c>
      <c r="L219" s="48">
        <v>0</v>
      </c>
      <c r="M219" s="48"/>
      <c r="N219" s="47"/>
      <c r="O219" s="11" t="s">
        <v>10</v>
      </c>
      <c r="P219" s="11" t="s">
        <v>33</v>
      </c>
      <c r="W219" s="45">
        <v>0</v>
      </c>
      <c r="X219" s="45">
        <v>0</v>
      </c>
      <c r="Y219" s="45">
        <v>0</v>
      </c>
      <c r="Z219" s="45"/>
      <c r="AA219" s="184" t="s">
        <v>52</v>
      </c>
      <c r="AB219" s="11" t="s">
        <v>333</v>
      </c>
      <c r="AC219" s="60">
        <f t="shared" si="21"/>
        <v>-0.5</v>
      </c>
      <c r="AD219" s="60">
        <f t="shared" si="22"/>
        <v>0</v>
      </c>
      <c r="AE219" s="61">
        <f t="shared" si="23"/>
        <v>-0.5</v>
      </c>
      <c r="AF219" s="61">
        <f>INDEX($BA$26:BF$44,MATCH(AE219,$AZ$26:$AZ$44,-1),MATCH(D219,$BA$25:$BF$25))</f>
        <v>0</v>
      </c>
      <c r="AG219" s="61">
        <v>1</v>
      </c>
      <c r="AH219" s="61">
        <v>1</v>
      </c>
      <c r="AI219" s="61">
        <v>1</v>
      </c>
      <c r="AJ219" s="61">
        <v>1</v>
      </c>
      <c r="AK219" s="61">
        <v>1</v>
      </c>
      <c r="AL219" s="61">
        <v>0.8</v>
      </c>
      <c r="AM219" s="61">
        <f t="shared" si="24"/>
        <v>44</v>
      </c>
      <c r="AN219" s="62">
        <f t="shared" si="25"/>
        <v>0</v>
      </c>
      <c r="AO219" s="62">
        <f t="shared" si="26"/>
        <v>0</v>
      </c>
      <c r="AP219" s="62">
        <f t="shared" si="27"/>
        <v>0</v>
      </c>
      <c r="AQ219" s="62"/>
      <c r="AR219" s="101"/>
      <c r="AS219" s="101"/>
      <c r="AT219" s="101"/>
      <c r="AU219" s="101"/>
    </row>
    <row r="220" spans="1:47">
      <c r="A220" s="11" t="s">
        <v>1071</v>
      </c>
      <c r="B220" s="11">
        <v>1210</v>
      </c>
      <c r="D220" s="49" t="s">
        <v>22</v>
      </c>
      <c r="E220" s="47">
        <v>2</v>
      </c>
      <c r="F220" s="47">
        <v>0</v>
      </c>
      <c r="G220" s="47">
        <v>0</v>
      </c>
      <c r="H220" s="47">
        <v>0</v>
      </c>
      <c r="I220" s="47">
        <v>0</v>
      </c>
      <c r="J220" s="47">
        <v>0</v>
      </c>
      <c r="K220" s="47" t="s">
        <v>41</v>
      </c>
      <c r="L220" s="48">
        <v>0</v>
      </c>
      <c r="M220" s="48"/>
      <c r="N220" s="47"/>
      <c r="O220" s="11" t="s">
        <v>10</v>
      </c>
      <c r="P220" s="11" t="s">
        <v>33</v>
      </c>
      <c r="Q220" s="11" t="s">
        <v>34</v>
      </c>
      <c r="W220" s="45">
        <v>0</v>
      </c>
      <c r="X220" s="45">
        <v>0</v>
      </c>
      <c r="Y220" s="45">
        <v>4</v>
      </c>
      <c r="Z220" s="45"/>
      <c r="AA220" s="184" t="s">
        <v>54</v>
      </c>
      <c r="AB220" s="11" t="s">
        <v>333</v>
      </c>
      <c r="AC220" s="60">
        <f t="shared" si="21"/>
        <v>-0.5</v>
      </c>
      <c r="AD220" s="60">
        <f t="shared" si="22"/>
        <v>0</v>
      </c>
      <c r="AE220" s="61">
        <f t="shared" si="23"/>
        <v>-0.5</v>
      </c>
      <c r="AF220" s="61">
        <f>INDEX($BA$26:BF$44,MATCH(AE220,$AZ$26:$AZ$44,-1),MATCH(D220,$BA$25:$BF$25))</f>
        <v>0</v>
      </c>
      <c r="AG220" s="61">
        <v>1</v>
      </c>
      <c r="AH220" s="61">
        <v>1</v>
      </c>
      <c r="AI220" s="61">
        <v>1</v>
      </c>
      <c r="AJ220" s="61">
        <v>1</v>
      </c>
      <c r="AK220" s="61">
        <v>1</v>
      </c>
      <c r="AL220" s="61">
        <v>0.8</v>
      </c>
      <c r="AM220" s="61">
        <f t="shared" si="24"/>
        <v>44</v>
      </c>
      <c r="AN220" s="62">
        <f t="shared" si="25"/>
        <v>0</v>
      </c>
      <c r="AO220" s="62">
        <f t="shared" si="26"/>
        <v>0</v>
      </c>
      <c r="AP220" s="62">
        <f t="shared" si="27"/>
        <v>0</v>
      </c>
      <c r="AQ220" s="62"/>
      <c r="AR220" s="99"/>
      <c r="AS220" s="99"/>
      <c r="AT220" s="99"/>
      <c r="AU220" s="99"/>
    </row>
    <row r="221" spans="1:47">
      <c r="A221" s="11" t="s">
        <v>229</v>
      </c>
      <c r="B221" s="11">
        <v>1237</v>
      </c>
      <c r="D221" s="49" t="s">
        <v>22</v>
      </c>
      <c r="E221" s="47">
        <v>5</v>
      </c>
      <c r="F221" s="47">
        <v>9</v>
      </c>
      <c r="G221" s="47">
        <v>5</v>
      </c>
      <c r="H221" s="47">
        <v>0</v>
      </c>
      <c r="I221" s="47">
        <v>0</v>
      </c>
      <c r="J221" s="47">
        <v>0</v>
      </c>
      <c r="K221" s="47" t="s">
        <v>41</v>
      </c>
      <c r="L221" s="48">
        <v>0</v>
      </c>
      <c r="M221" s="48"/>
      <c r="N221" s="47"/>
      <c r="O221" s="11" t="s">
        <v>10</v>
      </c>
      <c r="P221" s="11" t="s">
        <v>33</v>
      </c>
      <c r="Q221" s="11" t="s">
        <v>25</v>
      </c>
      <c r="W221" s="45">
        <v>0</v>
      </c>
      <c r="X221" s="45">
        <v>0</v>
      </c>
      <c r="Y221" s="45">
        <v>3</v>
      </c>
      <c r="Z221" s="45"/>
      <c r="AA221" s="184" t="s">
        <v>10</v>
      </c>
      <c r="AB221" s="11" t="s">
        <v>349</v>
      </c>
      <c r="AC221" s="60">
        <f t="shared" si="21"/>
        <v>-0.5</v>
      </c>
      <c r="AD221" s="60">
        <f t="shared" si="22"/>
        <v>0</v>
      </c>
      <c r="AE221" s="61">
        <f t="shared" si="23"/>
        <v>-0.5</v>
      </c>
      <c r="AF221" s="61">
        <f>INDEX($BA$26:BF$44,MATCH(AE221,$AZ$26:$AZ$44,-1),MATCH(D221,$BA$25:$BF$25))</f>
        <v>0</v>
      </c>
      <c r="AG221" s="61">
        <v>1</v>
      </c>
      <c r="AH221" s="61">
        <v>1</v>
      </c>
      <c r="AI221" s="61">
        <v>1</v>
      </c>
      <c r="AJ221" s="61">
        <v>1</v>
      </c>
      <c r="AK221" s="61">
        <v>0.8</v>
      </c>
      <c r="AL221" s="61">
        <v>0.8</v>
      </c>
      <c r="AM221" s="61">
        <f t="shared" si="24"/>
        <v>35.200000000000003</v>
      </c>
      <c r="AN221" s="62">
        <f t="shared" si="25"/>
        <v>0</v>
      </c>
      <c r="AO221" s="62">
        <f t="shared" si="26"/>
        <v>0</v>
      </c>
      <c r="AP221" s="62">
        <f t="shared" si="27"/>
        <v>0</v>
      </c>
      <c r="AQ221" s="62"/>
      <c r="AR221" s="99"/>
      <c r="AS221" s="99"/>
      <c r="AT221" s="99"/>
      <c r="AU221" s="99"/>
    </row>
    <row r="222" spans="1:47">
      <c r="A222" s="11" t="s">
        <v>230</v>
      </c>
      <c r="B222" s="11">
        <v>1238</v>
      </c>
      <c r="D222" s="49" t="s">
        <v>22</v>
      </c>
      <c r="E222" s="47">
        <v>1</v>
      </c>
      <c r="F222" s="47">
        <v>0</v>
      </c>
      <c r="G222" s="47">
        <v>0</v>
      </c>
      <c r="H222" s="47">
        <v>0</v>
      </c>
      <c r="I222" s="47">
        <v>0</v>
      </c>
      <c r="J222" s="47">
        <v>0</v>
      </c>
      <c r="K222" s="47" t="s">
        <v>41</v>
      </c>
      <c r="L222" s="48">
        <v>0</v>
      </c>
      <c r="M222" s="48"/>
      <c r="N222" s="47"/>
      <c r="O222" s="11" t="s">
        <v>10</v>
      </c>
      <c r="P222" s="11" t="s">
        <v>33</v>
      </c>
      <c r="Q222" s="11" t="s">
        <v>25</v>
      </c>
      <c r="R222" s="11" t="s">
        <v>34</v>
      </c>
      <c r="W222" s="45">
        <v>0</v>
      </c>
      <c r="X222" s="45">
        <v>0</v>
      </c>
      <c r="Y222" s="45">
        <v>2</v>
      </c>
      <c r="Z222" s="45"/>
      <c r="AA222" s="184" t="s">
        <v>10</v>
      </c>
      <c r="AB222" s="11" t="s">
        <v>349</v>
      </c>
      <c r="AC222" s="60">
        <f t="shared" si="21"/>
        <v>-0.5</v>
      </c>
      <c r="AD222" s="60">
        <f t="shared" si="22"/>
        <v>0</v>
      </c>
      <c r="AE222" s="61">
        <f t="shared" si="23"/>
        <v>-0.5</v>
      </c>
      <c r="AF222" s="61">
        <f>INDEX($BA$26:BF$44,MATCH(AE222,$AZ$26:$AZ$44,-1),MATCH(D222,$BA$25:$BF$25))</f>
        <v>0</v>
      </c>
      <c r="AG222" s="61">
        <v>1</v>
      </c>
      <c r="AH222" s="61">
        <v>1</v>
      </c>
      <c r="AI222" s="61">
        <v>1</v>
      </c>
      <c r="AJ222" s="61">
        <v>1</v>
      </c>
      <c r="AK222" s="61">
        <v>1</v>
      </c>
      <c r="AL222" s="61">
        <v>1</v>
      </c>
      <c r="AM222" s="61">
        <f t="shared" si="24"/>
        <v>55</v>
      </c>
      <c r="AN222" s="62">
        <f t="shared" si="25"/>
        <v>0</v>
      </c>
      <c r="AO222" s="62">
        <f t="shared" si="26"/>
        <v>0</v>
      </c>
      <c r="AP222" s="62">
        <f t="shared" si="27"/>
        <v>0</v>
      </c>
      <c r="AQ222" s="62"/>
      <c r="AR222" s="99"/>
      <c r="AS222" s="99"/>
      <c r="AT222" s="99"/>
      <c r="AU222" s="99"/>
    </row>
    <row r="223" spans="1:47">
      <c r="A223" s="11" t="s">
        <v>1078</v>
      </c>
      <c r="B223" s="11">
        <v>1309</v>
      </c>
      <c r="D223" s="49" t="s">
        <v>22</v>
      </c>
      <c r="E223" s="47">
        <v>6</v>
      </c>
      <c r="F223" s="47" t="s">
        <v>15</v>
      </c>
      <c r="G223" s="47">
        <v>1</v>
      </c>
      <c r="H223" s="47">
        <v>0</v>
      </c>
      <c r="I223" s="47">
        <v>0</v>
      </c>
      <c r="J223" s="47">
        <v>0</v>
      </c>
      <c r="K223" s="47" t="s">
        <v>41</v>
      </c>
      <c r="L223" s="48">
        <v>0</v>
      </c>
      <c r="M223" s="48"/>
      <c r="N223" s="47"/>
      <c r="O223" s="11" t="s">
        <v>10</v>
      </c>
      <c r="P223" s="11" t="s">
        <v>21</v>
      </c>
      <c r="Q223" s="11" t="s">
        <v>33</v>
      </c>
      <c r="W223" s="45">
        <v>0</v>
      </c>
      <c r="X223" s="45">
        <v>0</v>
      </c>
      <c r="Y223" s="45">
        <v>2</v>
      </c>
      <c r="Z223" s="45"/>
      <c r="AA223" s="184" t="s">
        <v>54</v>
      </c>
      <c r="AB223" s="11" t="s">
        <v>333</v>
      </c>
      <c r="AC223" s="60">
        <f t="shared" si="21"/>
        <v>-0.5</v>
      </c>
      <c r="AD223" s="60">
        <f t="shared" si="22"/>
        <v>0</v>
      </c>
      <c r="AE223" s="61">
        <f t="shared" si="23"/>
        <v>-0.5</v>
      </c>
      <c r="AF223" s="61">
        <f>INDEX($BA$26:BF$44,MATCH(AE223,$AZ$26:$AZ$44,-1),MATCH(D223,$BA$25:$BF$25))</f>
        <v>0</v>
      </c>
      <c r="AG223" s="61">
        <v>1</v>
      </c>
      <c r="AH223" s="61">
        <v>1</v>
      </c>
      <c r="AI223" s="61">
        <v>1.2</v>
      </c>
      <c r="AJ223" s="61">
        <v>1</v>
      </c>
      <c r="AK223" s="61">
        <v>1</v>
      </c>
      <c r="AL223" s="61">
        <v>1</v>
      </c>
      <c r="AM223" s="61">
        <f t="shared" si="24"/>
        <v>66</v>
      </c>
      <c r="AN223" s="62">
        <f t="shared" si="25"/>
        <v>0</v>
      </c>
      <c r="AO223" s="62">
        <f t="shared" si="26"/>
        <v>0</v>
      </c>
      <c r="AP223" s="62">
        <f t="shared" si="27"/>
        <v>0</v>
      </c>
      <c r="AQ223" s="62"/>
      <c r="AR223" s="99"/>
      <c r="AS223" s="99"/>
      <c r="AT223" s="99"/>
      <c r="AU223" s="99"/>
    </row>
    <row r="224" spans="1:47">
      <c r="A224" s="11" t="s">
        <v>1079</v>
      </c>
      <c r="B224" s="11">
        <v>1310</v>
      </c>
      <c r="D224" s="49" t="s">
        <v>22</v>
      </c>
      <c r="E224" s="47">
        <v>5</v>
      </c>
      <c r="F224" s="47">
        <v>1</v>
      </c>
      <c r="G224" s="47">
        <v>1</v>
      </c>
      <c r="H224" s="47">
        <v>0</v>
      </c>
      <c r="I224" s="47">
        <v>0</v>
      </c>
      <c r="J224" s="47">
        <v>0</v>
      </c>
      <c r="K224" s="47" t="s">
        <v>41</v>
      </c>
      <c r="L224" s="48">
        <v>0</v>
      </c>
      <c r="M224" s="48"/>
      <c r="N224" s="47"/>
      <c r="O224" s="11" t="s">
        <v>10</v>
      </c>
      <c r="P224" s="11" t="s">
        <v>32</v>
      </c>
      <c r="Q224" s="11" t="s">
        <v>33</v>
      </c>
      <c r="W224" s="45">
        <v>0</v>
      </c>
      <c r="X224" s="45">
        <v>0</v>
      </c>
      <c r="Y224" s="45">
        <v>3</v>
      </c>
      <c r="Z224" s="45"/>
      <c r="AA224" s="184" t="s">
        <v>54</v>
      </c>
      <c r="AB224" s="11" t="s">
        <v>333</v>
      </c>
      <c r="AC224" s="60">
        <f t="shared" si="21"/>
        <v>-0.5</v>
      </c>
      <c r="AD224" s="60">
        <f t="shared" si="22"/>
        <v>0</v>
      </c>
      <c r="AE224" s="61">
        <f t="shared" si="23"/>
        <v>-0.5</v>
      </c>
      <c r="AF224" s="61">
        <f>INDEX($BA$26:BF$44,MATCH(AE224,$AZ$26:$AZ$44,-1),MATCH(D224,$BA$25:$BF$25))</f>
        <v>0</v>
      </c>
      <c r="AG224" s="61">
        <v>1</v>
      </c>
      <c r="AH224" s="61">
        <v>1</v>
      </c>
      <c r="AI224" s="61">
        <v>1</v>
      </c>
      <c r="AJ224" s="61">
        <v>1</v>
      </c>
      <c r="AK224" s="61">
        <v>0.8</v>
      </c>
      <c r="AL224" s="61">
        <v>0.8</v>
      </c>
      <c r="AM224" s="61">
        <f t="shared" si="24"/>
        <v>35.200000000000003</v>
      </c>
      <c r="AN224" s="62">
        <f t="shared" si="25"/>
        <v>0</v>
      </c>
      <c r="AO224" s="62">
        <f t="shared" si="26"/>
        <v>0</v>
      </c>
      <c r="AP224" s="62">
        <f t="shared" si="27"/>
        <v>0</v>
      </c>
      <c r="AQ224" s="62"/>
      <c r="AR224" s="101"/>
      <c r="AS224" s="101"/>
      <c r="AT224" s="101"/>
      <c r="AU224" s="101"/>
    </row>
    <row r="225" spans="1:47">
      <c r="A225" s="11" t="s">
        <v>231</v>
      </c>
      <c r="B225" s="11">
        <v>1320</v>
      </c>
      <c r="D225" s="49" t="s">
        <v>22</v>
      </c>
      <c r="E225" s="47">
        <v>7</v>
      </c>
      <c r="F225" s="47" t="s">
        <v>15</v>
      </c>
      <c r="G225" s="47">
        <v>7</v>
      </c>
      <c r="H225" s="47">
        <v>0</v>
      </c>
      <c r="I225" s="47">
        <v>0</v>
      </c>
      <c r="J225" s="47">
        <v>0</v>
      </c>
      <c r="K225" s="47" t="s">
        <v>41</v>
      </c>
      <c r="L225" s="48">
        <v>0</v>
      </c>
      <c r="M225" s="48"/>
      <c r="N225" s="47"/>
      <c r="O225" s="11" t="s">
        <v>10</v>
      </c>
      <c r="P225" s="11" t="s">
        <v>21</v>
      </c>
      <c r="Q225" s="11" t="s">
        <v>33</v>
      </c>
      <c r="W225" s="45">
        <v>0</v>
      </c>
      <c r="X225" s="45">
        <v>0</v>
      </c>
      <c r="Y225" s="45">
        <v>3</v>
      </c>
      <c r="Z225" s="45"/>
      <c r="AA225" s="184" t="s">
        <v>54</v>
      </c>
      <c r="AB225" s="11" t="s">
        <v>341</v>
      </c>
      <c r="AC225" s="60">
        <f t="shared" si="21"/>
        <v>-0.5</v>
      </c>
      <c r="AD225" s="60">
        <f t="shared" si="22"/>
        <v>0</v>
      </c>
      <c r="AE225" s="61">
        <f t="shared" si="23"/>
        <v>-0.5</v>
      </c>
      <c r="AF225" s="61">
        <f>INDEX($BA$26:BF$44,MATCH(AE225,$AZ$26:$AZ$44,-1),MATCH(D225,$BA$25:$BF$25))</f>
        <v>0</v>
      </c>
      <c r="AG225" s="61">
        <v>1</v>
      </c>
      <c r="AH225" s="61">
        <v>1</v>
      </c>
      <c r="AI225" s="61">
        <v>1</v>
      </c>
      <c r="AJ225" s="61">
        <v>1</v>
      </c>
      <c r="AK225" s="61">
        <v>1</v>
      </c>
      <c r="AL225" s="61">
        <v>0.8</v>
      </c>
      <c r="AM225" s="61">
        <f t="shared" si="24"/>
        <v>44</v>
      </c>
      <c r="AN225" s="62">
        <f t="shared" si="25"/>
        <v>0</v>
      </c>
      <c r="AO225" s="62">
        <f t="shared" si="26"/>
        <v>0</v>
      </c>
      <c r="AP225" s="62">
        <f t="shared" si="27"/>
        <v>0</v>
      </c>
      <c r="AQ225" s="62"/>
      <c r="AR225" s="99"/>
      <c r="AS225" s="99"/>
      <c r="AT225" s="99"/>
      <c r="AU225" s="99"/>
    </row>
    <row r="226" spans="1:47">
      <c r="A226" s="11" t="s">
        <v>235</v>
      </c>
      <c r="B226" s="11">
        <v>1337</v>
      </c>
      <c r="D226" s="49" t="s">
        <v>22</v>
      </c>
      <c r="E226" s="47">
        <v>5</v>
      </c>
      <c r="F226" s="47">
        <v>2</v>
      </c>
      <c r="G226" s="47">
        <v>3</v>
      </c>
      <c r="H226" s="47">
        <v>0</v>
      </c>
      <c r="I226" s="47">
        <v>0</v>
      </c>
      <c r="J226" s="47">
        <v>0</v>
      </c>
      <c r="K226" s="47" t="s">
        <v>41</v>
      </c>
      <c r="L226" s="48">
        <v>0</v>
      </c>
      <c r="M226" s="48"/>
      <c r="N226" s="47"/>
      <c r="O226" s="11" t="s">
        <v>10</v>
      </c>
      <c r="P226" s="11" t="s">
        <v>33</v>
      </c>
      <c r="Q226" s="11" t="s">
        <v>25</v>
      </c>
      <c r="R226" s="11" t="s">
        <v>6</v>
      </c>
      <c r="W226" s="45">
        <v>0</v>
      </c>
      <c r="X226" s="45">
        <v>1</v>
      </c>
      <c r="Y226" s="45">
        <v>5</v>
      </c>
      <c r="Z226" s="45"/>
      <c r="AA226" s="184" t="s">
        <v>10</v>
      </c>
      <c r="AB226" s="58" t="s">
        <v>349</v>
      </c>
      <c r="AC226" s="60">
        <f t="shared" si="21"/>
        <v>-0.5</v>
      </c>
      <c r="AD226" s="60">
        <f t="shared" si="22"/>
        <v>0</v>
      </c>
      <c r="AE226" s="61">
        <f t="shared" si="23"/>
        <v>-0.5</v>
      </c>
      <c r="AF226" s="61">
        <f>INDEX($BA$26:BF$44,MATCH(AE226,$AZ$26:$AZ$44,-1),MATCH(D226,$BA$25:$BF$25))</f>
        <v>0</v>
      </c>
      <c r="AG226" s="61">
        <v>1</v>
      </c>
      <c r="AH226" s="61">
        <v>1</v>
      </c>
      <c r="AI226" s="61">
        <v>1</v>
      </c>
      <c r="AJ226" s="61">
        <v>1</v>
      </c>
      <c r="AK226" s="61">
        <v>1</v>
      </c>
      <c r="AL226" s="61">
        <v>0.8</v>
      </c>
      <c r="AM226" s="68">
        <f t="shared" si="24"/>
        <v>44</v>
      </c>
      <c r="AN226" s="69">
        <f t="shared" si="25"/>
        <v>0</v>
      </c>
      <c r="AO226" s="69">
        <f t="shared" si="26"/>
        <v>0</v>
      </c>
      <c r="AP226" s="69">
        <f t="shared" si="27"/>
        <v>0</v>
      </c>
      <c r="AQ226" s="85"/>
      <c r="AR226" s="99"/>
      <c r="AS226" s="99"/>
      <c r="AT226" s="99"/>
      <c r="AU226" s="99"/>
    </row>
    <row r="227" spans="1:47">
      <c r="A227" s="78" t="s">
        <v>236</v>
      </c>
      <c r="B227" s="78">
        <v>1339</v>
      </c>
      <c r="C227" s="78"/>
      <c r="D227" s="79" t="s">
        <v>22</v>
      </c>
      <c r="E227" s="80">
        <v>4</v>
      </c>
      <c r="F227" s="80">
        <v>5</v>
      </c>
      <c r="G227" s="80">
        <v>5</v>
      </c>
      <c r="H227" s="80">
        <v>0</v>
      </c>
      <c r="I227" s="80">
        <v>0</v>
      </c>
      <c r="J227" s="80">
        <v>0</v>
      </c>
      <c r="K227" s="80" t="s">
        <v>41</v>
      </c>
      <c r="L227" s="81">
        <v>0</v>
      </c>
      <c r="M227" s="81"/>
      <c r="N227" s="80"/>
      <c r="O227" s="78" t="s">
        <v>10</v>
      </c>
      <c r="P227" s="78" t="s">
        <v>33</v>
      </c>
      <c r="Q227" s="78" t="s">
        <v>25</v>
      </c>
      <c r="R227" s="78"/>
      <c r="S227" s="78"/>
      <c r="T227" s="78"/>
      <c r="U227" s="78"/>
      <c r="V227" s="78"/>
      <c r="W227" s="56">
        <v>0</v>
      </c>
      <c r="X227" s="56">
        <v>1</v>
      </c>
      <c r="Y227" s="56">
        <v>3</v>
      </c>
      <c r="Z227" s="56"/>
      <c r="AA227" s="186" t="s">
        <v>10</v>
      </c>
      <c r="AB227" s="78" t="s">
        <v>349</v>
      </c>
      <c r="AC227" s="60">
        <f t="shared" si="21"/>
        <v>-0.5</v>
      </c>
      <c r="AD227" s="60">
        <f t="shared" si="22"/>
        <v>0</v>
      </c>
      <c r="AE227" s="61">
        <f t="shared" si="23"/>
        <v>-0.5</v>
      </c>
      <c r="AF227" s="61">
        <f>INDEX($BA$26:BF$44,MATCH(AE227,$AZ$26:$AZ$44,-1),MATCH(D227,$BA$25:$BF$25))</f>
        <v>0</v>
      </c>
      <c r="AG227" s="61">
        <v>1</v>
      </c>
      <c r="AH227" s="61">
        <v>1</v>
      </c>
      <c r="AI227" s="61">
        <v>1</v>
      </c>
      <c r="AJ227" s="61">
        <v>0.8</v>
      </c>
      <c r="AK227" s="61">
        <v>0.8</v>
      </c>
      <c r="AL227" s="61">
        <v>0.8</v>
      </c>
      <c r="AM227" s="84">
        <f t="shared" si="24"/>
        <v>28.160000000000004</v>
      </c>
      <c r="AN227" s="85">
        <f t="shared" si="25"/>
        <v>0</v>
      </c>
      <c r="AO227" s="85">
        <f t="shared" si="26"/>
        <v>0</v>
      </c>
      <c r="AP227" s="85">
        <f t="shared" si="27"/>
        <v>0</v>
      </c>
      <c r="AQ227" s="62"/>
      <c r="AR227" s="99"/>
      <c r="AS227" s="99"/>
      <c r="AT227" s="99"/>
      <c r="AU227" s="99"/>
    </row>
    <row r="228" spans="1:47">
      <c r="A228" s="11" t="s">
        <v>102</v>
      </c>
      <c r="B228" s="11">
        <v>1401</v>
      </c>
      <c r="D228" s="49" t="s">
        <v>22</v>
      </c>
      <c r="E228" s="47" t="s">
        <v>23</v>
      </c>
      <c r="F228" s="47">
        <v>0</v>
      </c>
      <c r="G228" s="47">
        <v>0</v>
      </c>
      <c r="H228" s="47">
        <v>0</v>
      </c>
      <c r="I228" s="47">
        <v>0</v>
      </c>
      <c r="J228" s="47">
        <v>0</v>
      </c>
      <c r="K228" s="47" t="s">
        <v>41</v>
      </c>
      <c r="L228" s="48">
        <v>0</v>
      </c>
      <c r="M228" s="48"/>
      <c r="N228" s="47"/>
      <c r="O228" s="11" t="s">
        <v>10</v>
      </c>
      <c r="P228" s="11" t="s">
        <v>33</v>
      </c>
      <c r="Q228" s="11" t="s">
        <v>25</v>
      </c>
      <c r="R228" s="11" t="s">
        <v>34</v>
      </c>
      <c r="W228" s="45">
        <v>0</v>
      </c>
      <c r="X228" s="45">
        <v>0</v>
      </c>
      <c r="Y228" s="45">
        <v>4</v>
      </c>
      <c r="Z228" s="45"/>
      <c r="AA228" s="184" t="s">
        <v>10</v>
      </c>
      <c r="AB228" s="11" t="s">
        <v>333</v>
      </c>
      <c r="AC228" s="60">
        <f t="shared" si="21"/>
        <v>-0.5</v>
      </c>
      <c r="AD228" s="60">
        <f t="shared" si="22"/>
        <v>0</v>
      </c>
      <c r="AE228" s="61">
        <f t="shared" si="23"/>
        <v>-0.5</v>
      </c>
      <c r="AF228" s="61">
        <f>INDEX($BA$26:BF$44,MATCH(AE228,$AZ$26:$AZ$44,-1),MATCH(D228,$BA$25:$BF$25))</f>
        <v>0</v>
      </c>
      <c r="AG228" s="61">
        <v>1</v>
      </c>
      <c r="AH228" s="61">
        <v>1</v>
      </c>
      <c r="AI228" s="61">
        <v>1</v>
      </c>
      <c r="AJ228" s="61">
        <v>1</v>
      </c>
      <c r="AK228" s="61">
        <v>0.8</v>
      </c>
      <c r="AL228" s="61">
        <v>0.8</v>
      </c>
      <c r="AM228" s="61">
        <f t="shared" si="24"/>
        <v>35.200000000000003</v>
      </c>
      <c r="AN228" s="62">
        <f t="shared" si="25"/>
        <v>0</v>
      </c>
      <c r="AO228" s="62">
        <f t="shared" si="26"/>
        <v>0</v>
      </c>
      <c r="AP228" s="62">
        <f t="shared" si="27"/>
        <v>0</v>
      </c>
      <c r="AQ228" s="62"/>
      <c r="AR228" s="99"/>
      <c r="AS228" s="99"/>
      <c r="AT228" s="99"/>
      <c r="AU228" s="99"/>
    </row>
    <row r="229" spans="1:47">
      <c r="A229" s="11" t="s">
        <v>1072</v>
      </c>
      <c r="B229" s="11">
        <v>1408</v>
      </c>
      <c r="D229" s="49" t="s">
        <v>22</v>
      </c>
      <c r="E229" s="47">
        <v>1</v>
      </c>
      <c r="F229" s="47">
        <v>0</v>
      </c>
      <c r="G229" s="47">
        <v>0</v>
      </c>
      <c r="H229" s="47">
        <v>0</v>
      </c>
      <c r="I229" s="47">
        <v>0</v>
      </c>
      <c r="J229" s="47">
        <v>0</v>
      </c>
      <c r="K229" s="47" t="s">
        <v>41</v>
      </c>
      <c r="L229" s="48">
        <v>0</v>
      </c>
      <c r="M229" s="48"/>
      <c r="N229" s="47"/>
      <c r="O229" s="11" t="s">
        <v>10</v>
      </c>
      <c r="P229" s="11" t="s">
        <v>33</v>
      </c>
      <c r="Q229" s="11" t="s">
        <v>34</v>
      </c>
      <c r="W229" s="45">
        <v>0</v>
      </c>
      <c r="X229" s="45">
        <v>0</v>
      </c>
      <c r="Y229" s="45">
        <v>3</v>
      </c>
      <c r="Z229" s="45"/>
      <c r="AA229" s="184" t="s">
        <v>54</v>
      </c>
      <c r="AB229" s="11" t="s">
        <v>333</v>
      </c>
      <c r="AC229" s="60">
        <f t="shared" si="21"/>
        <v>-0.5</v>
      </c>
      <c r="AD229" s="60">
        <f t="shared" si="22"/>
        <v>0</v>
      </c>
      <c r="AE229" s="61">
        <f t="shared" si="23"/>
        <v>-0.5</v>
      </c>
      <c r="AF229" s="61">
        <f>INDEX($BA$26:BF$44,MATCH(AE229,$AZ$26:$AZ$44,-1),MATCH(D229,$BA$25:$BF$25))</f>
        <v>0</v>
      </c>
      <c r="AG229" s="61">
        <v>1</v>
      </c>
      <c r="AH229" s="61">
        <v>1</v>
      </c>
      <c r="AI229" s="61">
        <v>1</v>
      </c>
      <c r="AJ229" s="61">
        <v>1</v>
      </c>
      <c r="AK229" s="61">
        <v>1</v>
      </c>
      <c r="AL229" s="61">
        <v>0.8</v>
      </c>
      <c r="AM229" s="61">
        <f t="shared" si="24"/>
        <v>44</v>
      </c>
      <c r="AN229" s="62">
        <f t="shared" si="25"/>
        <v>0</v>
      </c>
      <c r="AO229" s="62">
        <f t="shared" si="26"/>
        <v>0</v>
      </c>
      <c r="AP229" s="62">
        <f t="shared" si="27"/>
        <v>0</v>
      </c>
      <c r="AQ229" s="62"/>
      <c r="AR229" s="99"/>
      <c r="AS229" s="99"/>
      <c r="AT229" s="99"/>
      <c r="AU229" s="99"/>
    </row>
    <row r="230" spans="1:47">
      <c r="A230" s="11" t="s">
        <v>336</v>
      </c>
      <c r="B230" s="11">
        <v>1424</v>
      </c>
      <c r="D230" s="49" t="s">
        <v>22</v>
      </c>
      <c r="E230" s="47">
        <v>8</v>
      </c>
      <c r="F230" s="47" t="s">
        <v>15</v>
      </c>
      <c r="G230" s="47">
        <v>2</v>
      </c>
      <c r="H230" s="47">
        <v>0</v>
      </c>
      <c r="I230" s="47">
        <v>0</v>
      </c>
      <c r="J230" s="47">
        <v>0</v>
      </c>
      <c r="K230" s="47" t="s">
        <v>41</v>
      </c>
      <c r="L230" s="48">
        <v>0</v>
      </c>
      <c r="M230" s="48"/>
      <c r="N230" s="47"/>
      <c r="O230" s="11" t="s">
        <v>10</v>
      </c>
      <c r="P230" s="11" t="s">
        <v>21</v>
      </c>
      <c r="Q230" s="11" t="s">
        <v>33</v>
      </c>
      <c r="W230" s="45">
        <v>0</v>
      </c>
      <c r="X230" s="45">
        <v>2</v>
      </c>
      <c r="Y230" s="45">
        <v>4</v>
      </c>
      <c r="Z230" s="45"/>
      <c r="AA230" s="184" t="s">
        <v>587</v>
      </c>
      <c r="AB230" s="11" t="s">
        <v>345</v>
      </c>
      <c r="AC230" s="60">
        <f t="shared" si="21"/>
        <v>-0.5</v>
      </c>
      <c r="AD230" s="60">
        <f t="shared" si="22"/>
        <v>0</v>
      </c>
      <c r="AE230" s="61">
        <f t="shared" si="23"/>
        <v>-0.5</v>
      </c>
      <c r="AF230" s="61">
        <f>INDEX($BA$26:BF$44,MATCH(AE230,$AZ$26:$AZ$44,-1),MATCH(D230,$BA$25:$BF$25))</f>
        <v>0</v>
      </c>
      <c r="AG230" s="61">
        <v>1</v>
      </c>
      <c r="AH230" s="61">
        <v>1</v>
      </c>
      <c r="AI230" s="61">
        <v>1</v>
      </c>
      <c r="AJ230" s="61">
        <v>1</v>
      </c>
      <c r="AK230" s="61">
        <v>0.8</v>
      </c>
      <c r="AL230" s="61">
        <v>0.8</v>
      </c>
      <c r="AM230" s="61">
        <f t="shared" si="24"/>
        <v>35.200000000000003</v>
      </c>
      <c r="AN230" s="62">
        <f t="shared" si="25"/>
        <v>0</v>
      </c>
      <c r="AO230" s="62">
        <f t="shared" si="26"/>
        <v>0</v>
      </c>
      <c r="AP230" s="62">
        <f t="shared" si="27"/>
        <v>0</v>
      </c>
      <c r="AQ230" s="62"/>
    </row>
    <row r="231" spans="1:47">
      <c r="A231" s="11" t="s">
        <v>240</v>
      </c>
      <c r="B231" s="11">
        <v>1440</v>
      </c>
      <c r="D231" s="49" t="s">
        <v>22</v>
      </c>
      <c r="E231" s="47">
        <v>3</v>
      </c>
      <c r="F231" s="47">
        <v>0</v>
      </c>
      <c r="G231" s="47">
        <v>2</v>
      </c>
      <c r="H231" s="47">
        <v>0</v>
      </c>
      <c r="I231" s="47">
        <v>0</v>
      </c>
      <c r="J231" s="47">
        <v>0</v>
      </c>
      <c r="K231" s="47" t="s">
        <v>41</v>
      </c>
      <c r="L231" s="48">
        <v>0</v>
      </c>
      <c r="M231" s="48"/>
      <c r="N231" s="47"/>
      <c r="O231" s="11" t="s">
        <v>10</v>
      </c>
      <c r="P231" s="11" t="s">
        <v>32</v>
      </c>
      <c r="Q231" s="11" t="s">
        <v>33</v>
      </c>
      <c r="R231" s="11" t="s">
        <v>25</v>
      </c>
      <c r="S231" s="11" t="s">
        <v>34</v>
      </c>
      <c r="W231" s="45">
        <v>0</v>
      </c>
      <c r="X231" s="45">
        <v>0</v>
      </c>
      <c r="Y231" s="45">
        <v>2</v>
      </c>
      <c r="Z231" s="45"/>
      <c r="AA231" s="184" t="s">
        <v>10</v>
      </c>
      <c r="AB231" s="11" t="s">
        <v>349</v>
      </c>
      <c r="AC231" s="60">
        <f t="shared" si="21"/>
        <v>-0.5</v>
      </c>
      <c r="AD231" s="60">
        <f t="shared" si="22"/>
        <v>0</v>
      </c>
      <c r="AE231" s="61">
        <f t="shared" si="23"/>
        <v>-0.5</v>
      </c>
      <c r="AF231" s="61">
        <f>INDEX($BA$26:BF$44,MATCH(AE231,$AZ$26:$AZ$44,-1),MATCH(D231,$BA$25:$BF$25))</f>
        <v>0</v>
      </c>
      <c r="AG231" s="61">
        <v>1</v>
      </c>
      <c r="AH231" s="61">
        <v>1</v>
      </c>
      <c r="AI231" s="61">
        <v>1</v>
      </c>
      <c r="AJ231" s="61">
        <v>1</v>
      </c>
      <c r="AK231" s="61">
        <v>1</v>
      </c>
      <c r="AL231" s="61">
        <v>0.8</v>
      </c>
      <c r="AM231" s="61">
        <f t="shared" si="24"/>
        <v>44</v>
      </c>
      <c r="AN231" s="62">
        <f t="shared" si="25"/>
        <v>0</v>
      </c>
      <c r="AO231" s="62">
        <f t="shared" si="26"/>
        <v>0</v>
      </c>
      <c r="AP231" s="62">
        <f t="shared" si="27"/>
        <v>0</v>
      </c>
      <c r="AQ231" s="62"/>
      <c r="AR231" s="99"/>
      <c r="AS231" s="99"/>
      <c r="AT231" s="99"/>
      <c r="AU231" s="99"/>
    </row>
    <row r="232" spans="1:47">
      <c r="A232" s="11" t="s">
        <v>105</v>
      </c>
      <c r="B232" s="11">
        <v>1502</v>
      </c>
      <c r="D232" s="49" t="s">
        <v>22</v>
      </c>
      <c r="E232" s="47">
        <v>4</v>
      </c>
      <c r="F232" s="47">
        <v>0</v>
      </c>
      <c r="G232" s="47">
        <v>4</v>
      </c>
      <c r="H232" s="47">
        <v>0</v>
      </c>
      <c r="I232" s="47">
        <v>0</v>
      </c>
      <c r="J232" s="47">
        <v>0</v>
      </c>
      <c r="K232" s="47" t="s">
        <v>41</v>
      </c>
      <c r="L232" s="48">
        <v>0</v>
      </c>
      <c r="M232" s="48"/>
      <c r="N232" s="47"/>
      <c r="O232" s="11" t="s">
        <v>10</v>
      </c>
      <c r="P232" s="11" t="s">
        <v>32</v>
      </c>
      <c r="Q232" s="11" t="s">
        <v>33</v>
      </c>
      <c r="R232" s="11" t="s">
        <v>25</v>
      </c>
      <c r="S232" s="11" t="s">
        <v>34</v>
      </c>
      <c r="W232" s="45">
        <v>0</v>
      </c>
      <c r="X232" s="45">
        <v>0</v>
      </c>
      <c r="Y232" s="45">
        <v>5</v>
      </c>
      <c r="Z232" s="45"/>
      <c r="AA232" s="184" t="s">
        <v>10</v>
      </c>
      <c r="AB232" s="11" t="s">
        <v>333</v>
      </c>
      <c r="AC232" s="60">
        <f t="shared" si="21"/>
        <v>-0.5</v>
      </c>
      <c r="AD232" s="60">
        <f t="shared" si="22"/>
        <v>0</v>
      </c>
      <c r="AE232" s="61">
        <f t="shared" si="23"/>
        <v>-0.5</v>
      </c>
      <c r="AF232" s="61">
        <f>INDEX($BA$26:BF$44,MATCH(AE232,$AZ$26:$AZ$44,-1),MATCH(D232,$BA$25:$BF$25))</f>
        <v>0</v>
      </c>
      <c r="AG232" s="61">
        <v>1</v>
      </c>
      <c r="AH232" s="61">
        <v>1</v>
      </c>
      <c r="AI232" s="61">
        <v>1</v>
      </c>
      <c r="AJ232" s="61">
        <v>0.8</v>
      </c>
      <c r="AK232" s="61">
        <v>1</v>
      </c>
      <c r="AL232" s="61">
        <v>0.8</v>
      </c>
      <c r="AM232" s="61">
        <f t="shared" si="24"/>
        <v>35.200000000000003</v>
      </c>
      <c r="AN232" s="62">
        <f t="shared" si="25"/>
        <v>0</v>
      </c>
      <c r="AO232" s="62">
        <f t="shared" si="26"/>
        <v>0</v>
      </c>
      <c r="AP232" s="62">
        <f t="shared" si="27"/>
        <v>0</v>
      </c>
      <c r="AQ232" s="62"/>
      <c r="AR232" s="99"/>
      <c r="AS232" s="99"/>
      <c r="AT232" s="99"/>
      <c r="AU232" s="99"/>
    </row>
    <row r="233" spans="1:47">
      <c r="A233" s="11" t="s">
        <v>1073</v>
      </c>
      <c r="B233" s="11">
        <v>1507</v>
      </c>
      <c r="D233" s="49" t="s">
        <v>22</v>
      </c>
      <c r="E233" s="47">
        <v>2</v>
      </c>
      <c r="F233" s="47">
        <v>1</v>
      </c>
      <c r="G233" s="47">
        <v>0</v>
      </c>
      <c r="H233" s="47">
        <v>0</v>
      </c>
      <c r="I233" s="47">
        <v>0</v>
      </c>
      <c r="J233" s="47">
        <v>0</v>
      </c>
      <c r="K233" s="47" t="s">
        <v>41</v>
      </c>
      <c r="L233" s="48">
        <v>0</v>
      </c>
      <c r="M233" s="48"/>
      <c r="N233" s="47"/>
      <c r="O233" s="11" t="s">
        <v>10</v>
      </c>
      <c r="P233" s="11" t="s">
        <v>33</v>
      </c>
      <c r="W233" s="45">
        <v>0</v>
      </c>
      <c r="X233" s="45">
        <v>1</v>
      </c>
      <c r="Y233" s="45">
        <v>2</v>
      </c>
      <c r="Z233" s="45"/>
      <c r="AA233" s="184" t="s">
        <v>54</v>
      </c>
      <c r="AB233" s="11" t="s">
        <v>333</v>
      </c>
      <c r="AC233" s="60">
        <f t="shared" si="21"/>
        <v>-0.5</v>
      </c>
      <c r="AD233" s="60">
        <f t="shared" si="22"/>
        <v>0</v>
      </c>
      <c r="AE233" s="61">
        <f t="shared" si="23"/>
        <v>-0.5</v>
      </c>
      <c r="AF233" s="61">
        <f>INDEX($BA$26:BF$44,MATCH(AE233,$AZ$26:$AZ$44,-1),MATCH(D233,$BA$25:$BF$25))</f>
        <v>0</v>
      </c>
      <c r="AG233" s="61">
        <v>1</v>
      </c>
      <c r="AH233" s="61">
        <v>1</v>
      </c>
      <c r="AI233" s="61">
        <v>1</v>
      </c>
      <c r="AJ233" s="61">
        <v>1</v>
      </c>
      <c r="AK233" s="61">
        <v>1</v>
      </c>
      <c r="AL233" s="61">
        <v>0.8</v>
      </c>
      <c r="AM233" s="61">
        <f t="shared" si="24"/>
        <v>44</v>
      </c>
      <c r="AN233" s="62">
        <f t="shared" si="25"/>
        <v>0</v>
      </c>
      <c r="AO233" s="62">
        <f t="shared" si="26"/>
        <v>0</v>
      </c>
      <c r="AP233" s="62">
        <f t="shared" si="27"/>
        <v>0</v>
      </c>
      <c r="AQ233" s="62"/>
      <c r="AR233" s="99"/>
      <c r="AS233" s="99"/>
      <c r="AT233" s="99"/>
      <c r="AU233" s="99"/>
    </row>
    <row r="234" spans="1:47">
      <c r="A234" s="11" t="s">
        <v>1074</v>
      </c>
      <c r="B234" s="11">
        <v>1508</v>
      </c>
      <c r="D234" s="49" t="s">
        <v>22</v>
      </c>
      <c r="E234" s="47">
        <v>7</v>
      </c>
      <c r="F234" s="47">
        <v>9</v>
      </c>
      <c r="G234" s="47">
        <v>7</v>
      </c>
      <c r="H234" s="47">
        <v>0</v>
      </c>
      <c r="I234" s="47">
        <v>0</v>
      </c>
      <c r="J234" s="47">
        <v>0</v>
      </c>
      <c r="K234" s="47" t="s">
        <v>41</v>
      </c>
      <c r="L234" s="48">
        <v>0</v>
      </c>
      <c r="M234" s="48"/>
      <c r="N234" s="47"/>
      <c r="O234" s="11" t="s">
        <v>10</v>
      </c>
      <c r="P234" s="11" t="s">
        <v>33</v>
      </c>
      <c r="W234" s="45">
        <v>0</v>
      </c>
      <c r="X234" s="45">
        <v>0</v>
      </c>
      <c r="Y234" s="45">
        <v>4</v>
      </c>
      <c r="Z234" s="45"/>
      <c r="AA234" s="184" t="s">
        <v>54</v>
      </c>
      <c r="AB234" s="11" t="s">
        <v>333</v>
      </c>
      <c r="AC234" s="60">
        <f t="shared" si="21"/>
        <v>-0.5</v>
      </c>
      <c r="AD234" s="60">
        <f t="shared" si="22"/>
        <v>0</v>
      </c>
      <c r="AE234" s="61">
        <f t="shared" si="23"/>
        <v>-0.5</v>
      </c>
      <c r="AF234" s="61">
        <f>INDEX($BA$26:BF$44,MATCH(AE234,$AZ$26:$AZ$44,-1),MATCH(D234,$BA$25:$BF$25))</f>
        <v>0</v>
      </c>
      <c r="AG234" s="61">
        <v>1</v>
      </c>
      <c r="AH234" s="61">
        <v>1</v>
      </c>
      <c r="AI234" s="61">
        <v>1</v>
      </c>
      <c r="AJ234" s="61">
        <v>1</v>
      </c>
      <c r="AK234" s="61">
        <v>0.8</v>
      </c>
      <c r="AL234" s="61">
        <v>0.8</v>
      </c>
      <c r="AM234" s="61">
        <f t="shared" si="24"/>
        <v>35.200000000000003</v>
      </c>
      <c r="AN234" s="62">
        <f t="shared" si="25"/>
        <v>0</v>
      </c>
      <c r="AO234" s="62">
        <f t="shared" si="26"/>
        <v>0</v>
      </c>
      <c r="AP234" s="62">
        <f t="shared" si="27"/>
        <v>0</v>
      </c>
      <c r="AQ234" s="62"/>
    </row>
    <row r="235" spans="1:47">
      <c r="A235" s="11" t="s">
        <v>1080</v>
      </c>
      <c r="B235" s="11">
        <v>1509</v>
      </c>
      <c r="D235" s="49" t="s">
        <v>22</v>
      </c>
      <c r="E235" s="47">
        <v>2</v>
      </c>
      <c r="F235" s="47">
        <v>7</v>
      </c>
      <c r="G235" s="47">
        <v>1</v>
      </c>
      <c r="H235" s="47">
        <v>0</v>
      </c>
      <c r="I235" s="47">
        <v>0</v>
      </c>
      <c r="J235" s="47">
        <v>0</v>
      </c>
      <c r="K235" s="47" t="s">
        <v>41</v>
      </c>
      <c r="L235" s="48">
        <v>0</v>
      </c>
      <c r="M235" s="48"/>
      <c r="N235" s="47"/>
      <c r="O235" s="11" t="s">
        <v>10</v>
      </c>
      <c r="P235" s="11" t="s">
        <v>33</v>
      </c>
      <c r="W235" s="45">
        <v>0</v>
      </c>
      <c r="X235" s="45">
        <v>0</v>
      </c>
      <c r="Y235" s="45">
        <v>1</v>
      </c>
      <c r="Z235" s="45"/>
      <c r="AA235" s="184" t="s">
        <v>54</v>
      </c>
      <c r="AB235" s="11" t="s">
        <v>333</v>
      </c>
      <c r="AC235" s="60">
        <f t="shared" si="21"/>
        <v>-0.5</v>
      </c>
      <c r="AD235" s="60">
        <f t="shared" si="22"/>
        <v>0</v>
      </c>
      <c r="AE235" s="61">
        <f t="shared" si="23"/>
        <v>-0.5</v>
      </c>
      <c r="AF235" s="61">
        <f>INDEX($BA$26:BF$44,MATCH(AE235,$AZ$26:$AZ$44,-1),MATCH(D235,$BA$25:$BF$25))</f>
        <v>0</v>
      </c>
      <c r="AG235" s="61">
        <v>1</v>
      </c>
      <c r="AH235" s="61">
        <v>1</v>
      </c>
      <c r="AI235" s="61">
        <v>1</v>
      </c>
      <c r="AJ235" s="61">
        <v>1</v>
      </c>
      <c r="AK235" s="61">
        <v>1</v>
      </c>
      <c r="AL235" s="61">
        <v>0.8</v>
      </c>
      <c r="AM235" s="61">
        <f t="shared" si="24"/>
        <v>44</v>
      </c>
      <c r="AN235" s="62">
        <f t="shared" si="25"/>
        <v>0</v>
      </c>
      <c r="AO235" s="62">
        <f t="shared" si="26"/>
        <v>0</v>
      </c>
      <c r="AP235" s="62">
        <f t="shared" si="27"/>
        <v>0</v>
      </c>
      <c r="AQ235" s="62"/>
      <c r="AR235" s="99"/>
      <c r="AS235" s="99"/>
      <c r="AT235" s="99"/>
      <c r="AU235" s="99"/>
    </row>
    <row r="236" spans="1:47">
      <c r="A236" s="11" t="s">
        <v>109</v>
      </c>
      <c r="B236" s="11">
        <v>1601</v>
      </c>
      <c r="D236" s="49" t="s">
        <v>22</v>
      </c>
      <c r="E236" s="47">
        <v>8</v>
      </c>
      <c r="F236" s="47" t="s">
        <v>18</v>
      </c>
      <c r="G236" s="47">
        <v>5</v>
      </c>
      <c r="H236" s="47">
        <v>0</v>
      </c>
      <c r="I236" s="47">
        <v>0</v>
      </c>
      <c r="J236" s="47">
        <v>0</v>
      </c>
      <c r="K236" s="47" t="s">
        <v>41</v>
      </c>
      <c r="L236" s="48">
        <v>0</v>
      </c>
      <c r="M236" s="48"/>
      <c r="N236" s="47"/>
      <c r="O236" s="11" t="s">
        <v>10</v>
      </c>
      <c r="P236" s="11" t="s">
        <v>21</v>
      </c>
      <c r="Q236" s="11" t="s">
        <v>33</v>
      </c>
      <c r="R236" s="11" t="s">
        <v>25</v>
      </c>
      <c r="W236" s="45">
        <v>0</v>
      </c>
      <c r="X236" s="45">
        <v>0</v>
      </c>
      <c r="Y236" s="45">
        <v>0</v>
      </c>
      <c r="Z236" s="45"/>
      <c r="AA236" s="184" t="s">
        <v>10</v>
      </c>
      <c r="AB236" s="11" t="s">
        <v>333</v>
      </c>
      <c r="AC236" s="60">
        <f t="shared" si="21"/>
        <v>-0.5</v>
      </c>
      <c r="AD236" s="60">
        <f t="shared" si="22"/>
        <v>0</v>
      </c>
      <c r="AE236" s="61">
        <f t="shared" si="23"/>
        <v>-0.5</v>
      </c>
      <c r="AF236" s="61">
        <f>INDEX($BA$26:BF$44,MATCH(AE236,$AZ$26:$AZ$44,-1),MATCH(D236,$BA$25:$BF$25))</f>
        <v>0</v>
      </c>
      <c r="AG236" s="61">
        <v>1</v>
      </c>
      <c r="AH236" s="61">
        <v>1</v>
      </c>
      <c r="AI236" s="61">
        <v>1</v>
      </c>
      <c r="AJ236" s="61">
        <v>1</v>
      </c>
      <c r="AK236" s="61">
        <v>1</v>
      </c>
      <c r="AL236" s="61">
        <v>0.8</v>
      </c>
      <c r="AM236" s="61">
        <f t="shared" si="24"/>
        <v>44</v>
      </c>
      <c r="AN236" s="62">
        <f t="shared" si="25"/>
        <v>0</v>
      </c>
      <c r="AO236" s="62">
        <f t="shared" si="26"/>
        <v>0</v>
      </c>
      <c r="AP236" s="62">
        <f t="shared" si="27"/>
        <v>0</v>
      </c>
      <c r="AQ236" s="85"/>
      <c r="AR236" s="99"/>
      <c r="AS236" s="99"/>
      <c r="AT236" s="99"/>
      <c r="AU236" s="99"/>
    </row>
    <row r="237" spans="1:47">
      <c r="A237" s="11" t="s">
        <v>110</v>
      </c>
      <c r="B237" s="11">
        <v>1602</v>
      </c>
      <c r="D237" s="49" t="s">
        <v>22</v>
      </c>
      <c r="E237" s="47">
        <v>7</v>
      </c>
      <c r="F237" s="47" t="s">
        <v>18</v>
      </c>
      <c r="G237" s="47">
        <v>0</v>
      </c>
      <c r="H237" s="47">
        <v>0</v>
      </c>
      <c r="I237" s="47">
        <v>0</v>
      </c>
      <c r="J237" s="47">
        <v>0</v>
      </c>
      <c r="K237" s="47" t="s">
        <v>41</v>
      </c>
      <c r="L237" s="48">
        <v>0</v>
      </c>
      <c r="M237" s="48"/>
      <c r="N237" s="47"/>
      <c r="O237" s="11" t="s">
        <v>10</v>
      </c>
      <c r="P237" s="11" t="s">
        <v>35</v>
      </c>
      <c r="Q237" s="11" t="s">
        <v>33</v>
      </c>
      <c r="R237" s="11" t="s">
        <v>25</v>
      </c>
      <c r="W237" s="45">
        <v>0</v>
      </c>
      <c r="X237" s="45">
        <v>1</v>
      </c>
      <c r="Y237" s="45">
        <v>3</v>
      </c>
      <c r="Z237" s="45"/>
      <c r="AA237" s="184" t="s">
        <v>10</v>
      </c>
      <c r="AB237" s="11" t="s">
        <v>333</v>
      </c>
      <c r="AC237" s="60">
        <f t="shared" si="21"/>
        <v>-0.5</v>
      </c>
      <c r="AD237" s="60">
        <f t="shared" si="22"/>
        <v>0</v>
      </c>
      <c r="AE237" s="61">
        <f t="shared" si="23"/>
        <v>-0.5</v>
      </c>
      <c r="AF237" s="61">
        <f>INDEX($BA$26:BF$44,MATCH(AE237,$AZ$26:$AZ$44,-1),MATCH(D237,$BA$25:$BF$25))</f>
        <v>0</v>
      </c>
      <c r="AG237" s="61">
        <v>1</v>
      </c>
      <c r="AH237" s="61">
        <v>1</v>
      </c>
      <c r="AI237" s="61">
        <v>1</v>
      </c>
      <c r="AJ237" s="61">
        <v>1</v>
      </c>
      <c r="AK237" s="61">
        <v>1</v>
      </c>
      <c r="AL237" s="61">
        <v>0.8</v>
      </c>
      <c r="AM237" s="61">
        <f t="shared" si="24"/>
        <v>44</v>
      </c>
      <c r="AN237" s="62">
        <f t="shared" si="25"/>
        <v>0</v>
      </c>
      <c r="AO237" s="62">
        <f t="shared" si="26"/>
        <v>0</v>
      </c>
      <c r="AP237" s="62">
        <f t="shared" si="27"/>
        <v>0</v>
      </c>
      <c r="AQ237" s="85"/>
      <c r="AR237" s="99"/>
      <c r="AS237" s="99"/>
      <c r="AT237" s="99"/>
      <c r="AU237" s="99"/>
    </row>
    <row r="238" spans="1:47">
      <c r="A238" s="11" t="s">
        <v>245</v>
      </c>
      <c r="B238" s="11">
        <v>1617</v>
      </c>
      <c r="D238" s="49" t="s">
        <v>22</v>
      </c>
      <c r="E238" s="47">
        <v>4</v>
      </c>
      <c r="F238" s="47">
        <v>4</v>
      </c>
      <c r="G238" s="47">
        <v>0</v>
      </c>
      <c r="H238" s="47">
        <v>0</v>
      </c>
      <c r="I238" s="47">
        <v>0</v>
      </c>
      <c r="J238" s="47">
        <v>0</v>
      </c>
      <c r="K238" s="47" t="s">
        <v>41</v>
      </c>
      <c r="L238" s="48">
        <v>0</v>
      </c>
      <c r="M238" s="48"/>
      <c r="N238" s="47"/>
      <c r="O238" s="11" t="s">
        <v>10</v>
      </c>
      <c r="P238" s="11" t="s">
        <v>35</v>
      </c>
      <c r="Q238" s="11" t="s">
        <v>33</v>
      </c>
      <c r="R238" s="11" t="s">
        <v>25</v>
      </c>
      <c r="S238" s="11" t="s">
        <v>6</v>
      </c>
      <c r="W238" s="45">
        <v>0</v>
      </c>
      <c r="X238" s="45">
        <v>1</v>
      </c>
      <c r="Y238" s="45">
        <v>0</v>
      </c>
      <c r="Z238" s="45"/>
      <c r="AA238" s="184" t="s">
        <v>10</v>
      </c>
      <c r="AB238" s="11" t="s">
        <v>341</v>
      </c>
      <c r="AC238" s="60">
        <f t="shared" si="21"/>
        <v>-0.5</v>
      </c>
      <c r="AD238" s="60">
        <f t="shared" si="22"/>
        <v>0</v>
      </c>
      <c r="AE238" s="61">
        <f t="shared" si="23"/>
        <v>-0.5</v>
      </c>
      <c r="AF238" s="61">
        <f>INDEX($BA$26:BF$44,MATCH(AE238,$AZ$26:$AZ$44,-1),MATCH(D238,$BA$25:$BF$25))</f>
        <v>0</v>
      </c>
      <c r="AG238" s="61">
        <v>1.6</v>
      </c>
      <c r="AH238" s="61">
        <v>1</v>
      </c>
      <c r="AI238" s="61">
        <v>1.2</v>
      </c>
      <c r="AJ238" s="61">
        <v>1</v>
      </c>
      <c r="AK238" s="61">
        <v>1</v>
      </c>
      <c r="AL238" s="61">
        <v>0.8</v>
      </c>
      <c r="AM238" s="61">
        <f t="shared" si="24"/>
        <v>84.48</v>
      </c>
      <c r="AN238" s="62">
        <f t="shared" si="25"/>
        <v>0</v>
      </c>
      <c r="AO238" s="62">
        <f t="shared" si="26"/>
        <v>0</v>
      </c>
      <c r="AP238" s="62">
        <f t="shared" si="27"/>
        <v>0</v>
      </c>
      <c r="AQ238" s="62"/>
      <c r="AR238" s="99"/>
      <c r="AS238" s="99"/>
      <c r="AT238" s="99"/>
      <c r="AU238" s="99"/>
    </row>
    <row r="239" spans="1:47">
      <c r="A239" s="11" t="s">
        <v>248</v>
      </c>
      <c r="B239" s="11">
        <v>1637</v>
      </c>
      <c r="D239" s="49" t="s">
        <v>22</v>
      </c>
      <c r="E239" s="47">
        <v>5</v>
      </c>
      <c r="F239" s="47">
        <v>1</v>
      </c>
      <c r="G239" s="47">
        <v>0</v>
      </c>
      <c r="H239" s="47">
        <v>0</v>
      </c>
      <c r="I239" s="47">
        <v>0</v>
      </c>
      <c r="J239" s="47">
        <v>0</v>
      </c>
      <c r="K239" s="47" t="s">
        <v>41</v>
      </c>
      <c r="L239" s="48">
        <v>0</v>
      </c>
      <c r="M239" s="48"/>
      <c r="N239" s="47"/>
      <c r="O239" s="11" t="s">
        <v>10</v>
      </c>
      <c r="P239" s="11" t="s">
        <v>33</v>
      </c>
      <c r="W239" s="45">
        <v>0</v>
      </c>
      <c r="X239" s="45">
        <v>2</v>
      </c>
      <c r="Y239" s="45">
        <v>0</v>
      </c>
      <c r="Z239" s="45"/>
      <c r="AA239" s="184" t="s">
        <v>243</v>
      </c>
      <c r="AB239" s="11" t="s">
        <v>349</v>
      </c>
      <c r="AC239" s="60">
        <f t="shared" si="21"/>
        <v>-0.5</v>
      </c>
      <c r="AD239" s="60">
        <f t="shared" si="22"/>
        <v>0</v>
      </c>
      <c r="AE239" s="61">
        <f t="shared" si="23"/>
        <v>-0.5</v>
      </c>
      <c r="AF239" s="61">
        <f>INDEX($BA$26:BF$44,MATCH(AE239,$AZ$26:$AZ$44,-1),MATCH(D239,$BA$25:$BF$25))</f>
        <v>0</v>
      </c>
      <c r="AG239" s="61">
        <v>1</v>
      </c>
      <c r="AH239" s="61">
        <v>1</v>
      </c>
      <c r="AI239" s="61">
        <v>1.2</v>
      </c>
      <c r="AJ239" s="61">
        <v>1</v>
      </c>
      <c r="AK239" s="61">
        <v>1</v>
      </c>
      <c r="AL239" s="61">
        <v>0.8</v>
      </c>
      <c r="AM239" s="61">
        <f t="shared" si="24"/>
        <v>52.800000000000004</v>
      </c>
      <c r="AN239" s="62">
        <f t="shared" si="25"/>
        <v>0</v>
      </c>
      <c r="AO239" s="62">
        <f t="shared" si="26"/>
        <v>0</v>
      </c>
      <c r="AP239" s="62">
        <f t="shared" si="27"/>
        <v>0</v>
      </c>
      <c r="AQ239" s="69"/>
      <c r="AR239" s="100"/>
      <c r="AS239" s="100"/>
      <c r="AT239" s="100"/>
      <c r="AU239" s="100"/>
    </row>
    <row r="240" spans="1:47">
      <c r="A240" s="11" t="s">
        <v>251</v>
      </c>
      <c r="B240" s="11">
        <v>1717</v>
      </c>
      <c r="D240" s="49" t="s">
        <v>22</v>
      </c>
      <c r="E240" s="47">
        <v>6</v>
      </c>
      <c r="F240" s="47">
        <v>4</v>
      </c>
      <c r="G240" s="47">
        <v>8</v>
      </c>
      <c r="H240" s="47">
        <v>0</v>
      </c>
      <c r="I240" s="47">
        <v>0</v>
      </c>
      <c r="J240" s="47">
        <v>0</v>
      </c>
      <c r="K240" s="47" t="s">
        <v>41</v>
      </c>
      <c r="L240" s="48">
        <v>0</v>
      </c>
      <c r="M240" s="48"/>
      <c r="N240" s="47"/>
      <c r="O240" s="11" t="s">
        <v>10</v>
      </c>
      <c r="P240" s="11" t="s">
        <v>33</v>
      </c>
      <c r="Q240" s="11" t="s">
        <v>25</v>
      </c>
      <c r="W240" s="45">
        <v>0</v>
      </c>
      <c r="X240" s="45">
        <v>0</v>
      </c>
      <c r="Y240" s="45">
        <v>4</v>
      </c>
      <c r="Z240" s="45"/>
      <c r="AA240" s="184" t="s">
        <v>10</v>
      </c>
      <c r="AB240" s="11" t="s">
        <v>342</v>
      </c>
      <c r="AC240" s="60">
        <f t="shared" si="21"/>
        <v>-0.5</v>
      </c>
      <c r="AD240" s="60">
        <f t="shared" si="22"/>
        <v>0</v>
      </c>
      <c r="AE240" s="61">
        <f t="shared" si="23"/>
        <v>-0.5</v>
      </c>
      <c r="AF240" s="61">
        <f>INDEX($BA$26:BF$44,MATCH(AE240,$AZ$26:$AZ$44,-1),MATCH(D240,$BA$25:$BF$25))</f>
        <v>0</v>
      </c>
      <c r="AG240" s="61">
        <v>1</v>
      </c>
      <c r="AH240" s="61">
        <v>1</v>
      </c>
      <c r="AI240" s="61">
        <v>1</v>
      </c>
      <c r="AJ240" s="61">
        <v>1</v>
      </c>
      <c r="AK240" s="61">
        <v>0.8</v>
      </c>
      <c r="AL240" s="61">
        <v>0.8</v>
      </c>
      <c r="AM240" s="61">
        <f t="shared" si="24"/>
        <v>35.200000000000003</v>
      </c>
      <c r="AN240" s="62">
        <f t="shared" si="25"/>
        <v>0</v>
      </c>
      <c r="AO240" s="62">
        <f t="shared" si="26"/>
        <v>0</v>
      </c>
      <c r="AP240" s="62">
        <f t="shared" si="27"/>
        <v>0</v>
      </c>
      <c r="AQ240" s="62"/>
      <c r="AR240" s="99"/>
      <c r="AS240" s="99"/>
      <c r="AT240" s="99"/>
      <c r="AU240" s="99"/>
    </row>
    <row r="241" spans="1:47">
      <c r="A241" s="11" t="s">
        <v>257</v>
      </c>
      <c r="B241" s="11">
        <v>1840</v>
      </c>
      <c r="D241" s="49" t="s">
        <v>22</v>
      </c>
      <c r="E241" s="47">
        <v>5</v>
      </c>
      <c r="F241" s="47">
        <v>2</v>
      </c>
      <c r="G241" s="47">
        <v>5</v>
      </c>
      <c r="H241" s="47">
        <v>0</v>
      </c>
      <c r="I241" s="47">
        <v>0</v>
      </c>
      <c r="J241" s="47">
        <v>0</v>
      </c>
      <c r="K241" s="47" t="s">
        <v>41</v>
      </c>
      <c r="L241" s="48">
        <v>0</v>
      </c>
      <c r="M241" s="48"/>
      <c r="N241" s="47"/>
      <c r="O241" s="11" t="s">
        <v>10</v>
      </c>
      <c r="P241" s="11" t="s">
        <v>33</v>
      </c>
      <c r="Q241" s="11" t="s">
        <v>25</v>
      </c>
      <c r="W241" s="45">
        <v>0</v>
      </c>
      <c r="X241" s="45">
        <v>0</v>
      </c>
      <c r="Y241" s="45">
        <v>3</v>
      </c>
      <c r="Z241" s="45"/>
      <c r="AA241" s="184" t="s">
        <v>10</v>
      </c>
      <c r="AB241" s="11" t="s">
        <v>350</v>
      </c>
      <c r="AC241" s="60">
        <f t="shared" si="21"/>
        <v>-0.5</v>
      </c>
      <c r="AD241" s="60">
        <f t="shared" si="22"/>
        <v>0</v>
      </c>
      <c r="AE241" s="61">
        <f t="shared" si="23"/>
        <v>-0.5</v>
      </c>
      <c r="AF241" s="61">
        <f>INDEX($BA$26:BF$44,MATCH(AE241,$AZ$26:$AZ$44,-1),MATCH(D241,$BA$25:$BF$25))</f>
        <v>0</v>
      </c>
      <c r="AG241" s="61">
        <v>1</v>
      </c>
      <c r="AH241" s="61">
        <v>1</v>
      </c>
      <c r="AI241" s="61">
        <v>1</v>
      </c>
      <c r="AJ241" s="61">
        <v>1</v>
      </c>
      <c r="AK241" s="61">
        <v>1</v>
      </c>
      <c r="AL241" s="61">
        <v>0.8</v>
      </c>
      <c r="AM241" s="61">
        <f t="shared" si="24"/>
        <v>44</v>
      </c>
      <c r="AN241" s="62">
        <f t="shared" si="25"/>
        <v>0</v>
      </c>
      <c r="AO241" s="62">
        <f t="shared" si="26"/>
        <v>0</v>
      </c>
      <c r="AP241" s="62">
        <f t="shared" si="27"/>
        <v>0</v>
      </c>
      <c r="AQ241" s="62"/>
      <c r="AR241" s="99"/>
      <c r="AS241" s="99"/>
      <c r="AT241" s="99"/>
      <c r="AU241" s="99"/>
    </row>
    <row r="242" spans="1:47">
      <c r="A242" s="11" t="s">
        <v>258</v>
      </c>
      <c r="B242" s="11">
        <v>1912</v>
      </c>
      <c r="D242" s="49" t="s">
        <v>22</v>
      </c>
      <c r="E242" s="47">
        <v>2</v>
      </c>
      <c r="F242" s="47">
        <v>0</v>
      </c>
      <c r="G242" s="47">
        <v>1</v>
      </c>
      <c r="H242" s="47">
        <v>0</v>
      </c>
      <c r="I242" s="47">
        <v>0</v>
      </c>
      <c r="J242" s="47">
        <v>0</v>
      </c>
      <c r="K242" s="47" t="s">
        <v>41</v>
      </c>
      <c r="L242" s="48">
        <v>0</v>
      </c>
      <c r="M242" s="48"/>
      <c r="N242" s="47"/>
      <c r="O242" s="11" t="s">
        <v>10</v>
      </c>
      <c r="P242" s="11" t="s">
        <v>32</v>
      </c>
      <c r="Q242" s="11" t="s">
        <v>33</v>
      </c>
      <c r="R242" s="11" t="s">
        <v>34</v>
      </c>
      <c r="S242" s="59"/>
      <c r="T242" s="59"/>
      <c r="W242" s="45">
        <v>0</v>
      </c>
      <c r="X242" s="45">
        <v>0</v>
      </c>
      <c r="Y242" s="45">
        <v>4</v>
      </c>
      <c r="Z242" s="45"/>
      <c r="AA242" s="184" t="s">
        <v>588</v>
      </c>
      <c r="AB242" s="11" t="s">
        <v>342</v>
      </c>
      <c r="AC242" s="60">
        <f t="shared" si="21"/>
        <v>-0.5</v>
      </c>
      <c r="AD242" s="60">
        <f t="shared" si="22"/>
        <v>0</v>
      </c>
      <c r="AE242" s="61">
        <f t="shared" si="23"/>
        <v>-0.5</v>
      </c>
      <c r="AF242" s="61">
        <f>INDEX($BA$26:BF$44,MATCH(AE242,$AZ$26:$AZ$44,-1),MATCH(D242,$BA$25:$BF$25))</f>
        <v>0</v>
      </c>
      <c r="AG242" s="61">
        <v>1</v>
      </c>
      <c r="AH242" s="61">
        <v>1</v>
      </c>
      <c r="AI242" s="61">
        <v>1</v>
      </c>
      <c r="AJ242" s="61">
        <v>0.8</v>
      </c>
      <c r="AK242" s="61">
        <v>1</v>
      </c>
      <c r="AL242" s="61">
        <v>0.8</v>
      </c>
      <c r="AM242" s="61">
        <f t="shared" si="24"/>
        <v>35.200000000000003</v>
      </c>
      <c r="AN242" s="62">
        <f t="shared" si="25"/>
        <v>0</v>
      </c>
      <c r="AO242" s="62">
        <f t="shared" si="26"/>
        <v>0</v>
      </c>
      <c r="AP242" s="62">
        <f t="shared" si="27"/>
        <v>0</v>
      </c>
      <c r="AQ242" s="62"/>
      <c r="AR242" s="99"/>
      <c r="AS242" s="99"/>
      <c r="AT242" s="99"/>
      <c r="AU242" s="99"/>
    </row>
    <row r="243" spans="1:47">
      <c r="A243" s="11" t="s">
        <v>266</v>
      </c>
      <c r="B243" s="11">
        <v>2014</v>
      </c>
      <c r="D243" s="49" t="s">
        <v>22</v>
      </c>
      <c r="E243" s="47">
        <v>5</v>
      </c>
      <c r="F243" s="47" t="s">
        <v>15</v>
      </c>
      <c r="G243" s="47">
        <v>0</v>
      </c>
      <c r="H243" s="47">
        <v>0</v>
      </c>
      <c r="I243" s="47">
        <v>0</v>
      </c>
      <c r="J243" s="47">
        <v>0</v>
      </c>
      <c r="K243" s="47" t="s">
        <v>41</v>
      </c>
      <c r="L243" s="48">
        <v>0</v>
      </c>
      <c r="M243" s="48"/>
      <c r="N243" s="47"/>
      <c r="O243" s="11" t="s">
        <v>10</v>
      </c>
      <c r="P243" s="11" t="s">
        <v>35</v>
      </c>
      <c r="Q243" s="11" t="s">
        <v>33</v>
      </c>
      <c r="W243" s="45">
        <v>0</v>
      </c>
      <c r="X243" s="45">
        <v>1</v>
      </c>
      <c r="Y243" s="45">
        <v>3</v>
      </c>
      <c r="Z243" s="45"/>
      <c r="AA243" s="184" t="s">
        <v>10</v>
      </c>
      <c r="AB243" s="11" t="s">
        <v>342</v>
      </c>
      <c r="AC243" s="60">
        <f t="shared" si="21"/>
        <v>-0.5</v>
      </c>
      <c r="AD243" s="60">
        <f t="shared" si="22"/>
        <v>0</v>
      </c>
      <c r="AE243" s="61">
        <f t="shared" si="23"/>
        <v>-0.5</v>
      </c>
      <c r="AF243" s="61">
        <f>INDEX($BA$26:BF$44,MATCH(AE243,$AZ$26:$AZ$44,-1),MATCH(D243,$BA$25:$BF$25))</f>
        <v>0</v>
      </c>
      <c r="AG243" s="61">
        <v>1</v>
      </c>
      <c r="AH243" s="61">
        <v>1</v>
      </c>
      <c r="AI243" s="61">
        <v>1</v>
      </c>
      <c r="AJ243" s="61">
        <v>1</v>
      </c>
      <c r="AK243" s="61">
        <v>0.8</v>
      </c>
      <c r="AL243" s="61">
        <v>0.8</v>
      </c>
      <c r="AM243" s="61">
        <f t="shared" si="24"/>
        <v>35.200000000000003</v>
      </c>
      <c r="AN243" s="62">
        <f t="shared" si="25"/>
        <v>0</v>
      </c>
      <c r="AO243" s="62">
        <f t="shared" si="26"/>
        <v>0</v>
      </c>
      <c r="AP243" s="62">
        <f t="shared" si="27"/>
        <v>0</v>
      </c>
      <c r="AQ243" s="85"/>
      <c r="AR243" s="99"/>
      <c r="AS243" s="99"/>
      <c r="AT243" s="99"/>
      <c r="AU243" s="99"/>
    </row>
    <row r="244" spans="1:47">
      <c r="A244" s="11" t="s">
        <v>273</v>
      </c>
      <c r="B244" s="11">
        <v>2121</v>
      </c>
      <c r="D244" s="49" t="s">
        <v>22</v>
      </c>
      <c r="E244" s="47">
        <v>7</v>
      </c>
      <c r="F244" s="47" t="s">
        <v>14</v>
      </c>
      <c r="G244" s="47">
        <v>4</v>
      </c>
      <c r="H244" s="47">
        <v>0</v>
      </c>
      <c r="I244" s="47">
        <v>0</v>
      </c>
      <c r="J244" s="47">
        <v>0</v>
      </c>
      <c r="K244" s="47" t="s">
        <v>41</v>
      </c>
      <c r="L244" s="48">
        <v>0</v>
      </c>
      <c r="M244" s="48"/>
      <c r="N244" s="47"/>
      <c r="O244" s="11" t="s">
        <v>10</v>
      </c>
      <c r="P244" s="11" t="s">
        <v>21</v>
      </c>
      <c r="Q244" s="11" t="s">
        <v>33</v>
      </c>
      <c r="W244" s="45">
        <v>0</v>
      </c>
      <c r="X244" s="45">
        <v>1</v>
      </c>
      <c r="Y244" s="45">
        <v>4</v>
      </c>
      <c r="Z244" s="45"/>
      <c r="AA244" s="184" t="s">
        <v>10</v>
      </c>
      <c r="AB244" s="11" t="s">
        <v>346</v>
      </c>
      <c r="AC244" s="60">
        <f t="shared" si="21"/>
        <v>-0.5</v>
      </c>
      <c r="AD244" s="60">
        <f t="shared" si="22"/>
        <v>0</v>
      </c>
      <c r="AE244" s="61">
        <f t="shared" si="23"/>
        <v>-0.5</v>
      </c>
      <c r="AF244" s="61">
        <f>INDEX($BA$26:BF$44,MATCH(AE244,$AZ$26:$AZ$44,-1),MATCH(D244,$BA$25:$BF$25))</f>
        <v>0</v>
      </c>
      <c r="AG244" s="61">
        <v>1</v>
      </c>
      <c r="AH244" s="61">
        <v>1</v>
      </c>
      <c r="AI244" s="61">
        <v>1</v>
      </c>
      <c r="AJ244" s="61">
        <v>1</v>
      </c>
      <c r="AK244" s="61">
        <v>1</v>
      </c>
      <c r="AL244" s="61">
        <v>0.8</v>
      </c>
      <c r="AM244" s="61">
        <f t="shared" si="24"/>
        <v>44</v>
      </c>
      <c r="AN244" s="62">
        <f t="shared" si="25"/>
        <v>0</v>
      </c>
      <c r="AO244" s="62">
        <f t="shared" si="26"/>
        <v>0</v>
      </c>
      <c r="AP244" s="62">
        <f t="shared" si="27"/>
        <v>0</v>
      </c>
      <c r="AQ244" s="62"/>
      <c r="AR244" s="99"/>
      <c r="AS244" s="99"/>
      <c r="AT244" s="99"/>
      <c r="AU244" s="99"/>
    </row>
    <row r="245" spans="1:47">
      <c r="A245" s="11" t="s">
        <v>133</v>
      </c>
      <c r="B245" s="11">
        <v>2203</v>
      </c>
      <c r="D245" s="49" t="s">
        <v>22</v>
      </c>
      <c r="E245" s="47">
        <v>7</v>
      </c>
      <c r="F245" s="47">
        <v>4</v>
      </c>
      <c r="G245" s="47" t="s">
        <v>15</v>
      </c>
      <c r="H245" s="47">
        <v>0</v>
      </c>
      <c r="I245" s="47">
        <v>0</v>
      </c>
      <c r="J245" s="47">
        <v>0</v>
      </c>
      <c r="K245" s="47" t="s">
        <v>41</v>
      </c>
      <c r="L245" s="48">
        <v>0</v>
      </c>
      <c r="M245" s="48"/>
      <c r="N245" s="47"/>
      <c r="O245" s="11" t="s">
        <v>10</v>
      </c>
      <c r="P245" s="11" t="s">
        <v>33</v>
      </c>
      <c r="Q245" s="11" t="s">
        <v>25</v>
      </c>
      <c r="R245" s="11" t="s">
        <v>30</v>
      </c>
      <c r="W245" s="45">
        <v>0</v>
      </c>
      <c r="X245" s="45">
        <v>1</v>
      </c>
      <c r="Y245" s="45">
        <v>3</v>
      </c>
      <c r="Z245" s="45"/>
      <c r="AA245" s="184" t="s">
        <v>10</v>
      </c>
      <c r="AB245" s="11" t="s">
        <v>334</v>
      </c>
      <c r="AC245" s="60">
        <f t="shared" si="21"/>
        <v>-0.5</v>
      </c>
      <c r="AD245" s="60">
        <f t="shared" si="22"/>
        <v>0</v>
      </c>
      <c r="AE245" s="61">
        <f t="shared" si="23"/>
        <v>-0.5</v>
      </c>
      <c r="AF245" s="61">
        <f>INDEX($BA$26:BF$44,MATCH(AE245,$AZ$26:$AZ$44,-1),MATCH(D245,$BA$25:$BF$25))</f>
        <v>0</v>
      </c>
      <c r="AG245" s="61">
        <v>1</v>
      </c>
      <c r="AH245" s="61">
        <v>1</v>
      </c>
      <c r="AI245" s="61">
        <v>1</v>
      </c>
      <c r="AJ245" s="61">
        <v>1</v>
      </c>
      <c r="AK245" s="61">
        <v>1</v>
      </c>
      <c r="AL245" s="61">
        <v>0.8</v>
      </c>
      <c r="AM245" s="61">
        <f t="shared" si="24"/>
        <v>44</v>
      </c>
      <c r="AN245" s="62">
        <f t="shared" si="25"/>
        <v>0</v>
      </c>
      <c r="AO245" s="62">
        <f t="shared" si="26"/>
        <v>0</v>
      </c>
      <c r="AP245" s="62">
        <f t="shared" si="27"/>
        <v>0</v>
      </c>
      <c r="AQ245" s="62"/>
      <c r="AR245" s="99"/>
      <c r="AS245" s="99"/>
      <c r="AT245" s="99"/>
      <c r="AU245" s="99"/>
    </row>
    <row r="246" spans="1:47">
      <c r="A246" s="11" t="s">
        <v>138</v>
      </c>
      <c r="B246" s="11">
        <v>2301</v>
      </c>
      <c r="D246" s="49" t="s">
        <v>22</v>
      </c>
      <c r="E246" s="47">
        <v>5</v>
      </c>
      <c r="F246" s="47" t="s">
        <v>15</v>
      </c>
      <c r="G246" s="47">
        <v>0</v>
      </c>
      <c r="H246" s="47">
        <v>0</v>
      </c>
      <c r="I246" s="47">
        <v>0</v>
      </c>
      <c r="J246" s="47">
        <v>0</v>
      </c>
      <c r="K246" s="47" t="s">
        <v>41</v>
      </c>
      <c r="L246" s="48">
        <v>0</v>
      </c>
      <c r="M246" s="48"/>
      <c r="N246" s="47"/>
      <c r="O246" s="11" t="s">
        <v>10</v>
      </c>
      <c r="P246" s="11" t="s">
        <v>35</v>
      </c>
      <c r="Q246" s="11" t="s">
        <v>33</v>
      </c>
      <c r="R246" s="11" t="s">
        <v>25</v>
      </c>
      <c r="W246" s="45">
        <v>0</v>
      </c>
      <c r="X246" s="45">
        <v>1</v>
      </c>
      <c r="Y246" s="45">
        <v>3</v>
      </c>
      <c r="Z246" s="45"/>
      <c r="AA246" s="184" t="s">
        <v>10</v>
      </c>
      <c r="AB246" s="11" t="s">
        <v>350</v>
      </c>
      <c r="AC246" s="60">
        <f t="shared" si="21"/>
        <v>-0.5</v>
      </c>
      <c r="AD246" s="60">
        <f t="shared" si="22"/>
        <v>0</v>
      </c>
      <c r="AE246" s="61">
        <f t="shared" si="23"/>
        <v>-0.5</v>
      </c>
      <c r="AF246" s="61">
        <f>INDEX($BA$26:BF$44,MATCH(AE246,$AZ$26:$AZ$44,-1),MATCH(D246,$BA$25:$BF$25))</f>
        <v>0</v>
      </c>
      <c r="AG246" s="61">
        <v>1</v>
      </c>
      <c r="AH246" s="61">
        <v>1</v>
      </c>
      <c r="AI246" s="61">
        <v>1</v>
      </c>
      <c r="AJ246" s="61">
        <v>1</v>
      </c>
      <c r="AK246" s="61">
        <v>1</v>
      </c>
      <c r="AL246" s="61">
        <v>0.8</v>
      </c>
      <c r="AM246" s="61">
        <f t="shared" si="24"/>
        <v>44</v>
      </c>
      <c r="AN246" s="62">
        <f t="shared" si="25"/>
        <v>0</v>
      </c>
      <c r="AO246" s="62">
        <f t="shared" si="26"/>
        <v>0</v>
      </c>
      <c r="AP246" s="62">
        <f t="shared" si="27"/>
        <v>0</v>
      </c>
      <c r="AR246" s="99"/>
      <c r="AS246" s="99"/>
      <c r="AT246" s="99"/>
      <c r="AU246" s="99"/>
    </row>
    <row r="247" spans="1:47">
      <c r="A247" s="11" t="s">
        <v>279</v>
      </c>
      <c r="B247" s="11">
        <v>2334</v>
      </c>
      <c r="D247" s="49" t="s">
        <v>22</v>
      </c>
      <c r="E247" s="47" t="s">
        <v>15</v>
      </c>
      <c r="F247" s="47" t="s">
        <v>18</v>
      </c>
      <c r="G247" s="47">
        <v>7</v>
      </c>
      <c r="H247" s="47">
        <v>0</v>
      </c>
      <c r="I247" s="47">
        <v>0</v>
      </c>
      <c r="J247" s="47">
        <v>0</v>
      </c>
      <c r="K247" s="47" t="s">
        <v>41</v>
      </c>
      <c r="L247" s="48">
        <v>0</v>
      </c>
      <c r="M247" s="48"/>
      <c r="N247" s="47"/>
      <c r="O247" s="11" t="s">
        <v>10</v>
      </c>
      <c r="P247" s="11" t="s">
        <v>21</v>
      </c>
      <c r="Q247" s="11" t="s">
        <v>33</v>
      </c>
      <c r="W247" s="45">
        <v>0</v>
      </c>
      <c r="X247" s="45">
        <v>0</v>
      </c>
      <c r="Y247" s="45">
        <v>0</v>
      </c>
      <c r="Z247" s="45"/>
      <c r="AA247" s="184" t="s">
        <v>243</v>
      </c>
      <c r="AB247" s="11" t="s">
        <v>350</v>
      </c>
      <c r="AC247" s="60">
        <f t="shared" si="21"/>
        <v>-0.5</v>
      </c>
      <c r="AD247" s="60">
        <f t="shared" si="22"/>
        <v>0</v>
      </c>
      <c r="AE247" s="61">
        <f t="shared" si="23"/>
        <v>-0.5</v>
      </c>
      <c r="AF247" s="61">
        <f>INDEX($BA$26:BF$44,MATCH(AE247,$AZ$26:$AZ$44,-1),MATCH(D247,$BA$25:$BF$25))</f>
        <v>0</v>
      </c>
      <c r="AG247" s="61">
        <v>1</v>
      </c>
      <c r="AH247" s="61">
        <v>1</v>
      </c>
      <c r="AI247" s="61">
        <v>1</v>
      </c>
      <c r="AJ247" s="61">
        <v>1</v>
      </c>
      <c r="AK247" s="61">
        <v>0.8</v>
      </c>
      <c r="AL247" s="61">
        <v>0.8</v>
      </c>
      <c r="AM247" s="61">
        <f t="shared" si="24"/>
        <v>35.200000000000003</v>
      </c>
      <c r="AN247" s="62">
        <f t="shared" si="25"/>
        <v>0</v>
      </c>
      <c r="AO247" s="62">
        <f t="shared" si="26"/>
        <v>0</v>
      </c>
      <c r="AP247" s="62">
        <f t="shared" si="27"/>
        <v>0</v>
      </c>
      <c r="AQ247" s="62"/>
    </row>
    <row r="248" spans="1:47">
      <c r="A248" s="11" t="s">
        <v>146</v>
      </c>
      <c r="B248" s="11">
        <v>2510</v>
      </c>
      <c r="D248" s="49" t="s">
        <v>22</v>
      </c>
      <c r="E248" s="47">
        <v>3</v>
      </c>
      <c r="F248" s="47">
        <v>1</v>
      </c>
      <c r="G248" s="47">
        <v>0</v>
      </c>
      <c r="H248" s="47">
        <v>0</v>
      </c>
      <c r="I248" s="47">
        <v>0</v>
      </c>
      <c r="J248" s="47">
        <v>0</v>
      </c>
      <c r="K248" s="47" t="s">
        <v>41</v>
      </c>
      <c r="L248" s="48">
        <v>0</v>
      </c>
      <c r="M248" s="48"/>
      <c r="N248" s="47"/>
      <c r="O248" s="11" t="s">
        <v>10</v>
      </c>
      <c r="P248" s="11" t="s">
        <v>33</v>
      </c>
      <c r="Q248" s="11" t="s">
        <v>25</v>
      </c>
      <c r="W248" s="45">
        <v>0</v>
      </c>
      <c r="X248" s="45">
        <v>0</v>
      </c>
      <c r="Y248" s="45">
        <v>3</v>
      </c>
      <c r="Z248" s="45"/>
      <c r="AA248" s="184" t="s">
        <v>10</v>
      </c>
      <c r="AB248" s="11" t="s">
        <v>335</v>
      </c>
      <c r="AC248" s="60">
        <f t="shared" si="21"/>
        <v>-0.5</v>
      </c>
      <c r="AD248" s="60">
        <f t="shared" si="22"/>
        <v>0</v>
      </c>
      <c r="AE248" s="61">
        <f t="shared" si="23"/>
        <v>-0.5</v>
      </c>
      <c r="AF248" s="61">
        <f>INDEX($BA$26:BF$44,MATCH(AE248,$AZ$26:$AZ$44,-1),MATCH(D248,$BA$25:$BF$25))</f>
        <v>0</v>
      </c>
      <c r="AG248" s="61">
        <v>1</v>
      </c>
      <c r="AH248" s="61">
        <v>1</v>
      </c>
      <c r="AI248" s="61">
        <v>1</v>
      </c>
      <c r="AJ248" s="61">
        <v>1</v>
      </c>
      <c r="AK248" s="61">
        <v>0.8</v>
      </c>
      <c r="AL248" s="61">
        <v>0.8</v>
      </c>
      <c r="AM248" s="61">
        <f t="shared" si="24"/>
        <v>35.200000000000003</v>
      </c>
      <c r="AN248" s="62">
        <f t="shared" si="25"/>
        <v>0</v>
      </c>
      <c r="AO248" s="62">
        <f t="shared" si="26"/>
        <v>0</v>
      </c>
      <c r="AP248" s="62">
        <f t="shared" si="27"/>
        <v>0</v>
      </c>
      <c r="AQ248" s="62"/>
    </row>
    <row r="249" spans="1:47">
      <c r="A249" s="11" t="s">
        <v>284</v>
      </c>
      <c r="B249" s="11">
        <v>2514</v>
      </c>
      <c r="D249" s="49" t="s">
        <v>22</v>
      </c>
      <c r="E249" s="47">
        <v>4</v>
      </c>
      <c r="F249" s="47">
        <v>4</v>
      </c>
      <c r="G249" s="47">
        <v>9</v>
      </c>
      <c r="H249" s="47">
        <v>0</v>
      </c>
      <c r="I249" s="47">
        <v>0</v>
      </c>
      <c r="J249" s="47">
        <v>0</v>
      </c>
      <c r="K249" s="47" t="s">
        <v>41</v>
      </c>
      <c r="L249" s="48">
        <v>0</v>
      </c>
      <c r="M249" s="48"/>
      <c r="N249" s="47"/>
      <c r="O249" s="11" t="s">
        <v>10</v>
      </c>
      <c r="P249" s="11" t="s">
        <v>33</v>
      </c>
      <c r="W249" s="45">
        <v>0</v>
      </c>
      <c r="X249" s="45">
        <v>0</v>
      </c>
      <c r="Y249" s="45">
        <v>3</v>
      </c>
      <c r="Z249" s="45"/>
      <c r="AA249" s="184" t="s">
        <v>587</v>
      </c>
      <c r="AB249" s="11" t="s">
        <v>343</v>
      </c>
      <c r="AC249" s="60">
        <f t="shared" si="21"/>
        <v>-0.5</v>
      </c>
      <c r="AD249" s="60">
        <f t="shared" si="22"/>
        <v>0</v>
      </c>
      <c r="AE249" s="61">
        <f t="shared" si="23"/>
        <v>-0.5</v>
      </c>
      <c r="AF249" s="61">
        <f>INDEX($BA$26:BF$44,MATCH(AE249,$AZ$26:$AZ$44,-1),MATCH(D249,$BA$25:$BF$25))</f>
        <v>0</v>
      </c>
      <c r="AG249" s="61">
        <v>1</v>
      </c>
      <c r="AH249" s="61">
        <v>1</v>
      </c>
      <c r="AI249" s="61">
        <v>1</v>
      </c>
      <c r="AJ249" s="61">
        <v>1</v>
      </c>
      <c r="AK249" s="61">
        <v>1</v>
      </c>
      <c r="AL249" s="61">
        <v>0.8</v>
      </c>
      <c r="AM249" s="61">
        <f t="shared" si="24"/>
        <v>44</v>
      </c>
      <c r="AN249" s="62">
        <f t="shared" si="25"/>
        <v>0</v>
      </c>
      <c r="AO249" s="62">
        <f t="shared" si="26"/>
        <v>0</v>
      </c>
      <c r="AP249" s="62">
        <f t="shared" si="27"/>
        <v>0</v>
      </c>
      <c r="AQ249" s="62"/>
      <c r="AR249" s="99"/>
      <c r="AS249" s="99"/>
      <c r="AT249" s="99"/>
      <c r="AU249" s="99"/>
    </row>
    <row r="250" spans="1:47">
      <c r="A250" s="11" t="s">
        <v>285</v>
      </c>
      <c r="B250" s="11">
        <v>2517</v>
      </c>
      <c r="D250" s="49" t="s">
        <v>22</v>
      </c>
      <c r="E250" s="47">
        <v>8</v>
      </c>
      <c r="F250" s="47" t="s">
        <v>14</v>
      </c>
      <c r="G250" s="47">
        <v>3</v>
      </c>
      <c r="H250" s="47">
        <v>0</v>
      </c>
      <c r="I250" s="47">
        <v>0</v>
      </c>
      <c r="J250" s="47">
        <v>0</v>
      </c>
      <c r="K250" s="47" t="s">
        <v>41</v>
      </c>
      <c r="L250" s="48">
        <v>0</v>
      </c>
      <c r="M250" s="48"/>
      <c r="N250" s="47"/>
      <c r="O250" s="11" t="s">
        <v>10</v>
      </c>
      <c r="P250" s="11" t="s">
        <v>21</v>
      </c>
      <c r="Q250" s="11" t="s">
        <v>33</v>
      </c>
      <c r="R250" s="11" t="s">
        <v>25</v>
      </c>
      <c r="W250" s="45">
        <v>0</v>
      </c>
      <c r="X250" s="45">
        <v>0</v>
      </c>
      <c r="Y250" s="45">
        <v>0</v>
      </c>
      <c r="Z250" s="45"/>
      <c r="AA250" s="184" t="s">
        <v>587</v>
      </c>
      <c r="AB250" s="11" t="s">
        <v>343</v>
      </c>
      <c r="AC250" s="60">
        <f t="shared" si="21"/>
        <v>-0.5</v>
      </c>
      <c r="AD250" s="60">
        <f t="shared" si="22"/>
        <v>0</v>
      </c>
      <c r="AE250" s="61">
        <f t="shared" si="23"/>
        <v>-0.5</v>
      </c>
      <c r="AF250" s="61">
        <f>INDEX($BA$26:BF$44,MATCH(AE250,$AZ$26:$AZ$44,-1),MATCH(D250,$BA$25:$BF$25))</f>
        <v>0</v>
      </c>
      <c r="AG250" s="61">
        <v>1</v>
      </c>
      <c r="AH250" s="61">
        <v>1</v>
      </c>
      <c r="AI250" s="61">
        <v>1</v>
      </c>
      <c r="AJ250" s="61">
        <v>1</v>
      </c>
      <c r="AK250" s="61">
        <v>1</v>
      </c>
      <c r="AL250" s="61">
        <v>0.8</v>
      </c>
      <c r="AM250" s="61">
        <f t="shared" si="24"/>
        <v>44</v>
      </c>
      <c r="AN250" s="62">
        <f t="shared" si="25"/>
        <v>0</v>
      </c>
      <c r="AO250" s="62">
        <f t="shared" si="26"/>
        <v>0</v>
      </c>
      <c r="AP250" s="62">
        <f t="shared" si="27"/>
        <v>0</v>
      </c>
      <c r="AQ250" s="62"/>
      <c r="AR250" s="99"/>
      <c r="AS250" s="99"/>
      <c r="AT250" s="99"/>
      <c r="AU250" s="99"/>
    </row>
    <row r="251" spans="1:47">
      <c r="A251" s="11" t="s">
        <v>287</v>
      </c>
      <c r="B251" s="11">
        <v>2532</v>
      </c>
      <c r="D251" s="49" t="s">
        <v>22</v>
      </c>
      <c r="E251" s="47">
        <v>4</v>
      </c>
      <c r="F251" s="47">
        <v>0</v>
      </c>
      <c r="G251" s="47">
        <v>0</v>
      </c>
      <c r="H251" s="47">
        <v>0</v>
      </c>
      <c r="I251" s="47">
        <v>0</v>
      </c>
      <c r="J251" s="47">
        <v>0</v>
      </c>
      <c r="K251" s="47" t="s">
        <v>41</v>
      </c>
      <c r="L251" s="48">
        <v>0</v>
      </c>
      <c r="M251" s="48"/>
      <c r="N251" s="47"/>
      <c r="O251" s="11" t="s">
        <v>10</v>
      </c>
      <c r="P251" s="11" t="s">
        <v>33</v>
      </c>
      <c r="Q251" s="11" t="s">
        <v>25</v>
      </c>
      <c r="R251" s="11" t="s">
        <v>34</v>
      </c>
      <c r="W251" s="45">
        <v>0</v>
      </c>
      <c r="X251" s="45">
        <v>0</v>
      </c>
      <c r="Y251" s="45">
        <v>0</v>
      </c>
      <c r="Z251" s="45"/>
      <c r="AA251" s="184" t="s">
        <v>587</v>
      </c>
      <c r="AB251" s="11" t="s">
        <v>351</v>
      </c>
      <c r="AC251" s="60">
        <f t="shared" si="21"/>
        <v>-0.5</v>
      </c>
      <c r="AD251" s="60">
        <f t="shared" si="22"/>
        <v>0</v>
      </c>
      <c r="AE251" s="61">
        <f t="shared" si="23"/>
        <v>-0.5</v>
      </c>
      <c r="AF251" s="61">
        <f>INDEX($BA$26:BF$44,MATCH(AE251,$AZ$26:$AZ$44,-1),MATCH(D251,$BA$25:$BF$25))</f>
        <v>0</v>
      </c>
      <c r="AG251" s="61">
        <v>1</v>
      </c>
      <c r="AH251" s="61">
        <v>1</v>
      </c>
      <c r="AI251" s="61">
        <v>1</v>
      </c>
      <c r="AJ251" s="61">
        <v>1</v>
      </c>
      <c r="AK251" s="61">
        <v>0.8</v>
      </c>
      <c r="AL251" s="61">
        <v>0.8</v>
      </c>
      <c r="AM251" s="61">
        <f t="shared" si="24"/>
        <v>35.200000000000003</v>
      </c>
      <c r="AN251" s="62">
        <f t="shared" si="25"/>
        <v>0</v>
      </c>
      <c r="AO251" s="62">
        <f t="shared" si="26"/>
        <v>0</v>
      </c>
      <c r="AP251" s="62">
        <f t="shared" si="27"/>
        <v>0</v>
      </c>
      <c r="AQ251" s="62"/>
      <c r="AR251" s="104"/>
      <c r="AS251" s="104"/>
      <c r="AT251" s="104"/>
      <c r="AU251" s="104"/>
    </row>
    <row r="252" spans="1:47">
      <c r="A252" s="11" t="s">
        <v>288</v>
      </c>
      <c r="B252" s="11">
        <v>2538</v>
      </c>
      <c r="D252" s="49" t="s">
        <v>22</v>
      </c>
      <c r="E252" s="47">
        <v>3</v>
      </c>
      <c r="F252" s="47">
        <v>3</v>
      </c>
      <c r="G252" s="47">
        <v>3</v>
      </c>
      <c r="H252" s="47">
        <v>0</v>
      </c>
      <c r="I252" s="47">
        <v>0</v>
      </c>
      <c r="J252" s="47">
        <v>0</v>
      </c>
      <c r="K252" s="47" t="s">
        <v>41</v>
      </c>
      <c r="L252" s="48">
        <v>0</v>
      </c>
      <c r="M252" s="48"/>
      <c r="N252" s="47" t="s">
        <v>23</v>
      </c>
      <c r="O252" s="11" t="s">
        <v>10</v>
      </c>
      <c r="P252" s="11" t="s">
        <v>33</v>
      </c>
      <c r="Q252" s="11" t="s">
        <v>25</v>
      </c>
      <c r="R252" s="11" t="s">
        <v>6</v>
      </c>
      <c r="W252" s="45">
        <v>0</v>
      </c>
      <c r="X252" s="45">
        <v>0</v>
      </c>
      <c r="Y252" s="45">
        <v>0</v>
      </c>
      <c r="Z252" s="45"/>
      <c r="AA252" s="184" t="s">
        <v>243</v>
      </c>
      <c r="AB252" s="11" t="s">
        <v>351</v>
      </c>
      <c r="AC252" s="60">
        <f t="shared" si="21"/>
        <v>-0.5</v>
      </c>
      <c r="AD252" s="60">
        <f t="shared" si="22"/>
        <v>0</v>
      </c>
      <c r="AE252" s="61">
        <f t="shared" si="23"/>
        <v>-0.5</v>
      </c>
      <c r="AF252" s="61">
        <f>INDEX($BA$26:BF$44,MATCH(AE252,$AZ$26:$AZ$44,-1),MATCH(D252,$BA$25:$BF$25))</f>
        <v>0</v>
      </c>
      <c r="AG252" s="61">
        <v>1</v>
      </c>
      <c r="AH252" s="61">
        <v>1</v>
      </c>
      <c r="AI252" s="61">
        <v>1</v>
      </c>
      <c r="AJ252" s="61">
        <v>1</v>
      </c>
      <c r="AK252" s="61">
        <v>1</v>
      </c>
      <c r="AL252" s="61">
        <v>0.8</v>
      </c>
      <c r="AM252" s="61">
        <f t="shared" si="24"/>
        <v>44</v>
      </c>
      <c r="AN252" s="62">
        <f t="shared" si="25"/>
        <v>0</v>
      </c>
      <c r="AO252" s="62">
        <f t="shared" si="26"/>
        <v>0</v>
      </c>
      <c r="AP252" s="62">
        <f t="shared" si="27"/>
        <v>0</v>
      </c>
      <c r="AQ252" s="62"/>
      <c r="AR252" s="99"/>
      <c r="AS252" s="99"/>
      <c r="AT252" s="99"/>
      <c r="AU252" s="99"/>
    </row>
    <row r="253" spans="1:47">
      <c r="A253" s="11" t="s">
        <v>289</v>
      </c>
      <c r="B253" s="11">
        <v>2539</v>
      </c>
      <c r="D253" s="49" t="s">
        <v>22</v>
      </c>
      <c r="E253" s="47">
        <v>3</v>
      </c>
      <c r="F253" s="47">
        <v>7</v>
      </c>
      <c r="G253" s="47">
        <v>3</v>
      </c>
      <c r="H253" s="47">
        <v>0</v>
      </c>
      <c r="I253" s="47">
        <v>0</v>
      </c>
      <c r="J253" s="47">
        <v>0</v>
      </c>
      <c r="K253" s="47" t="s">
        <v>41</v>
      </c>
      <c r="L253" s="48">
        <v>0</v>
      </c>
      <c r="M253" s="48"/>
      <c r="N253" s="47"/>
      <c r="O253" s="11" t="s">
        <v>10</v>
      </c>
      <c r="P253" s="11" t="s">
        <v>33</v>
      </c>
      <c r="Q253" s="11" t="s">
        <v>25</v>
      </c>
      <c r="W253" s="45">
        <v>0</v>
      </c>
      <c r="X253" s="45">
        <v>0</v>
      </c>
      <c r="Y253" s="45">
        <v>0</v>
      </c>
      <c r="Z253" s="45"/>
      <c r="AA253" s="184" t="s">
        <v>10</v>
      </c>
      <c r="AB253" s="11" t="s">
        <v>351</v>
      </c>
      <c r="AC253" s="60">
        <f t="shared" si="21"/>
        <v>-0.5</v>
      </c>
      <c r="AD253" s="60">
        <f t="shared" si="22"/>
        <v>0</v>
      </c>
      <c r="AE253" s="61">
        <f t="shared" si="23"/>
        <v>-0.5</v>
      </c>
      <c r="AF253" s="61">
        <f>INDEX($BA$26:BF$44,MATCH(AE253,$AZ$26:$AZ$44,-1),MATCH(D253,$BA$25:$BF$25))</f>
        <v>0</v>
      </c>
      <c r="AG253" s="61">
        <v>1</v>
      </c>
      <c r="AH253" s="61">
        <v>1</v>
      </c>
      <c r="AI253" s="61">
        <v>1</v>
      </c>
      <c r="AJ253" s="61">
        <v>1</v>
      </c>
      <c r="AK253" s="61">
        <v>1</v>
      </c>
      <c r="AL253" s="61">
        <v>0.8</v>
      </c>
      <c r="AM253" s="61">
        <f t="shared" si="24"/>
        <v>44</v>
      </c>
      <c r="AN253" s="62">
        <f t="shared" si="25"/>
        <v>0</v>
      </c>
      <c r="AO253" s="62">
        <f t="shared" si="26"/>
        <v>0</v>
      </c>
      <c r="AP253" s="62">
        <f t="shared" si="27"/>
        <v>0</v>
      </c>
      <c r="AQ253" s="62"/>
      <c r="AR253" s="99"/>
      <c r="AS253" s="99"/>
      <c r="AT253" s="99"/>
      <c r="AU253" s="99"/>
    </row>
    <row r="254" spans="1:47">
      <c r="A254" s="11" t="s">
        <v>290</v>
      </c>
      <c r="B254" s="11">
        <v>2540</v>
      </c>
      <c r="D254" s="49" t="s">
        <v>22</v>
      </c>
      <c r="E254" s="47">
        <v>4</v>
      </c>
      <c r="F254" s="47">
        <v>0</v>
      </c>
      <c r="G254" s="47">
        <v>0</v>
      </c>
      <c r="H254" s="47">
        <v>0</v>
      </c>
      <c r="I254" s="47">
        <v>0</v>
      </c>
      <c r="J254" s="47">
        <v>0</v>
      </c>
      <c r="K254" s="47" t="s">
        <v>41</v>
      </c>
      <c r="L254" s="48">
        <v>0</v>
      </c>
      <c r="M254" s="48"/>
      <c r="N254" s="47"/>
      <c r="O254" s="11" t="s">
        <v>10</v>
      </c>
      <c r="P254" s="11" t="s">
        <v>33</v>
      </c>
      <c r="Q254" s="11" t="s">
        <v>25</v>
      </c>
      <c r="R254" s="11" t="s">
        <v>34</v>
      </c>
      <c r="W254" s="45">
        <v>0</v>
      </c>
      <c r="X254" s="45">
        <v>0</v>
      </c>
      <c r="Y254" s="45">
        <v>4</v>
      </c>
      <c r="Z254" s="45"/>
      <c r="AA254" s="184" t="s">
        <v>10</v>
      </c>
      <c r="AB254" s="11" t="s">
        <v>351</v>
      </c>
      <c r="AC254" s="60">
        <f t="shared" si="21"/>
        <v>-0.5</v>
      </c>
      <c r="AD254" s="60">
        <f t="shared" si="22"/>
        <v>0</v>
      </c>
      <c r="AE254" s="61">
        <f t="shared" si="23"/>
        <v>-0.5</v>
      </c>
      <c r="AF254" s="61">
        <f>INDEX($BA$26:BF$44,MATCH(AE254,$AZ$26:$AZ$44,-1),MATCH(D254,$BA$25:$BF$25))</f>
        <v>0</v>
      </c>
      <c r="AG254" s="61">
        <v>1</v>
      </c>
      <c r="AH254" s="61">
        <v>1</v>
      </c>
      <c r="AI254" s="61">
        <v>1</v>
      </c>
      <c r="AJ254" s="61">
        <v>1</v>
      </c>
      <c r="AK254" s="61">
        <v>1</v>
      </c>
      <c r="AL254" s="61">
        <v>0.8</v>
      </c>
      <c r="AM254" s="61">
        <f t="shared" si="24"/>
        <v>44</v>
      </c>
      <c r="AN254" s="62">
        <f t="shared" si="25"/>
        <v>0</v>
      </c>
      <c r="AO254" s="62">
        <f t="shared" si="26"/>
        <v>0</v>
      </c>
      <c r="AP254" s="62">
        <f t="shared" si="27"/>
        <v>0</v>
      </c>
      <c r="AQ254" s="62"/>
      <c r="AR254" s="100"/>
      <c r="AS254" s="100"/>
      <c r="AT254" s="100"/>
      <c r="AU254" s="100"/>
    </row>
    <row r="255" spans="1:47">
      <c r="A255" s="11" t="s">
        <v>147</v>
      </c>
      <c r="B255" s="11">
        <v>2601</v>
      </c>
      <c r="D255" s="49" t="s">
        <v>22</v>
      </c>
      <c r="E255" s="47">
        <v>9</v>
      </c>
      <c r="F255" s="47" t="s">
        <v>15</v>
      </c>
      <c r="G255" s="47">
        <v>6</v>
      </c>
      <c r="H255" s="47">
        <v>0</v>
      </c>
      <c r="I255" s="47">
        <v>0</v>
      </c>
      <c r="J255" s="47">
        <v>0</v>
      </c>
      <c r="K255" s="47" t="s">
        <v>41</v>
      </c>
      <c r="L255" s="48">
        <v>0</v>
      </c>
      <c r="M255" s="48"/>
      <c r="N255" s="47"/>
      <c r="O255" s="11" t="s">
        <v>10</v>
      </c>
      <c r="P255" s="11" t="s">
        <v>21</v>
      </c>
      <c r="Q255" s="11" t="s">
        <v>33</v>
      </c>
      <c r="R255" s="11" t="s">
        <v>25</v>
      </c>
      <c r="W255" s="45">
        <v>0</v>
      </c>
      <c r="X255" s="45">
        <v>2</v>
      </c>
      <c r="Y255" s="45">
        <v>0</v>
      </c>
      <c r="Z255" s="45"/>
      <c r="AA255" s="184" t="s">
        <v>10</v>
      </c>
      <c r="AB255" s="11" t="s">
        <v>335</v>
      </c>
      <c r="AC255" s="60">
        <f t="shared" si="21"/>
        <v>-0.5</v>
      </c>
      <c r="AD255" s="60">
        <f t="shared" si="22"/>
        <v>0</v>
      </c>
      <c r="AE255" s="61">
        <f t="shared" si="23"/>
        <v>-0.5</v>
      </c>
      <c r="AF255" s="61">
        <f>INDEX($BA$26:BF$44,MATCH(AE255,$AZ$26:$AZ$44,-1),MATCH(D255,$BA$25:$BF$25))</f>
        <v>0</v>
      </c>
      <c r="AG255" s="61">
        <v>1</v>
      </c>
      <c r="AH255" s="61">
        <v>1</v>
      </c>
      <c r="AI255" s="61">
        <v>1</v>
      </c>
      <c r="AJ255" s="61">
        <v>1</v>
      </c>
      <c r="AK255" s="61">
        <v>0.8</v>
      </c>
      <c r="AL255" s="61">
        <v>0.8</v>
      </c>
      <c r="AM255" s="61">
        <f t="shared" si="24"/>
        <v>35.200000000000003</v>
      </c>
      <c r="AN255" s="62">
        <f t="shared" si="25"/>
        <v>0</v>
      </c>
      <c r="AO255" s="62">
        <f t="shared" si="26"/>
        <v>0</v>
      </c>
      <c r="AP255" s="62">
        <f t="shared" si="27"/>
        <v>0</v>
      </c>
      <c r="AQ255" s="62"/>
      <c r="AR255" s="99"/>
      <c r="AS255" s="99"/>
      <c r="AT255" s="99"/>
      <c r="AU255" s="99"/>
    </row>
    <row r="256" spans="1:47">
      <c r="A256" s="11" t="s">
        <v>152</v>
      </c>
      <c r="B256" s="11">
        <v>2608</v>
      </c>
      <c r="D256" s="49" t="s">
        <v>22</v>
      </c>
      <c r="E256" s="47">
        <v>1</v>
      </c>
      <c r="F256" s="47">
        <v>1</v>
      </c>
      <c r="G256" s="47">
        <v>0</v>
      </c>
      <c r="H256" s="47">
        <v>0</v>
      </c>
      <c r="I256" s="47">
        <v>0</v>
      </c>
      <c r="J256" s="47">
        <v>0</v>
      </c>
      <c r="K256" s="47" t="s">
        <v>41</v>
      </c>
      <c r="L256" s="48">
        <v>0</v>
      </c>
      <c r="M256" s="48"/>
      <c r="N256" s="47"/>
      <c r="O256" s="11" t="s">
        <v>10</v>
      </c>
      <c r="P256" s="11" t="s">
        <v>33</v>
      </c>
      <c r="W256" s="45">
        <v>0</v>
      </c>
      <c r="X256" s="45">
        <v>1</v>
      </c>
      <c r="Y256" s="45">
        <v>4</v>
      </c>
      <c r="Z256" s="45"/>
      <c r="AA256" s="184" t="s">
        <v>592</v>
      </c>
      <c r="AB256" s="11" t="s">
        <v>335</v>
      </c>
      <c r="AC256" s="60">
        <f t="shared" si="21"/>
        <v>-0.5</v>
      </c>
      <c r="AD256" s="60">
        <f t="shared" si="22"/>
        <v>0</v>
      </c>
      <c r="AE256" s="61">
        <f t="shared" si="23"/>
        <v>-0.5</v>
      </c>
      <c r="AF256" s="61">
        <f>INDEX($BA$26:BF$44,MATCH(AE256,$AZ$26:$AZ$44,-1),MATCH(D256,$BA$25:$BF$25))</f>
        <v>0</v>
      </c>
      <c r="AG256" s="61">
        <v>1</v>
      </c>
      <c r="AH256" s="61">
        <v>1</v>
      </c>
      <c r="AI256" s="61">
        <v>1</v>
      </c>
      <c r="AJ256" s="61">
        <v>1</v>
      </c>
      <c r="AK256" s="61">
        <v>0.8</v>
      </c>
      <c r="AL256" s="61">
        <v>0.8</v>
      </c>
      <c r="AM256" s="61">
        <f t="shared" si="24"/>
        <v>35.200000000000003</v>
      </c>
      <c r="AN256" s="62">
        <f t="shared" si="25"/>
        <v>0</v>
      </c>
      <c r="AO256" s="62">
        <f t="shared" si="26"/>
        <v>0</v>
      </c>
      <c r="AP256" s="62">
        <f t="shared" si="27"/>
        <v>0</v>
      </c>
      <c r="AQ256" s="62"/>
      <c r="AR256" s="99"/>
      <c r="AS256" s="99"/>
      <c r="AT256" s="99"/>
      <c r="AU256" s="99"/>
    </row>
    <row r="257" spans="1:47">
      <c r="A257" s="11" t="s">
        <v>153</v>
      </c>
      <c r="B257" s="11">
        <v>2610</v>
      </c>
      <c r="D257" s="49" t="s">
        <v>22</v>
      </c>
      <c r="E257" s="47">
        <v>7</v>
      </c>
      <c r="F257" s="47">
        <v>4</v>
      </c>
      <c r="G257" s="47">
        <v>4</v>
      </c>
      <c r="H257" s="47">
        <v>0</v>
      </c>
      <c r="I257" s="47">
        <v>0</v>
      </c>
      <c r="J257" s="47">
        <v>0</v>
      </c>
      <c r="K257" s="47" t="s">
        <v>41</v>
      </c>
      <c r="L257" s="48">
        <v>0</v>
      </c>
      <c r="M257" s="48"/>
      <c r="N257" s="47"/>
      <c r="O257" s="11" t="s">
        <v>10</v>
      </c>
      <c r="P257" s="11" t="s">
        <v>33</v>
      </c>
      <c r="Q257" s="11" t="s">
        <v>25</v>
      </c>
      <c r="W257" s="45">
        <v>0</v>
      </c>
      <c r="X257" s="45">
        <v>0</v>
      </c>
      <c r="Y257" s="45">
        <v>4</v>
      </c>
      <c r="Z257" s="45"/>
      <c r="AA257" s="184" t="s">
        <v>10</v>
      </c>
      <c r="AB257" s="11" t="s">
        <v>335</v>
      </c>
      <c r="AC257" s="60">
        <f t="shared" si="21"/>
        <v>-0.5</v>
      </c>
      <c r="AD257" s="60">
        <f t="shared" si="22"/>
        <v>0</v>
      </c>
      <c r="AE257" s="61">
        <f t="shared" si="23"/>
        <v>-0.5</v>
      </c>
      <c r="AF257" s="61">
        <f>INDEX($BA$26:BF$44,MATCH(AE257,$AZ$26:$AZ$44,-1),MATCH(D257,$BA$25:$BF$25))</f>
        <v>0</v>
      </c>
      <c r="AG257" s="61">
        <v>1</v>
      </c>
      <c r="AH257" s="61">
        <v>1</v>
      </c>
      <c r="AI257" s="61">
        <v>1</v>
      </c>
      <c r="AJ257" s="61">
        <v>1</v>
      </c>
      <c r="AK257" s="61">
        <v>1</v>
      </c>
      <c r="AL257" s="61">
        <v>0.8</v>
      </c>
      <c r="AM257" s="61">
        <f t="shared" si="24"/>
        <v>44</v>
      </c>
      <c r="AN257" s="62">
        <f t="shared" si="25"/>
        <v>0</v>
      </c>
      <c r="AO257" s="62">
        <f t="shared" si="26"/>
        <v>0</v>
      </c>
      <c r="AP257" s="62">
        <f t="shared" si="27"/>
        <v>0</v>
      </c>
      <c r="AQ257" s="62"/>
      <c r="AR257" s="99"/>
      <c r="AS257" s="99"/>
      <c r="AT257" s="99"/>
      <c r="AU257" s="99"/>
    </row>
    <row r="258" spans="1:47">
      <c r="A258" s="11" t="s">
        <v>291</v>
      </c>
      <c r="B258" s="11">
        <v>2632</v>
      </c>
      <c r="D258" s="49" t="s">
        <v>22</v>
      </c>
      <c r="E258" s="47">
        <v>4</v>
      </c>
      <c r="F258" s="47">
        <v>2</v>
      </c>
      <c r="G258" s="47">
        <v>5</v>
      </c>
      <c r="H258" s="47">
        <v>0</v>
      </c>
      <c r="I258" s="47">
        <v>0</v>
      </c>
      <c r="J258" s="47">
        <v>0</v>
      </c>
      <c r="K258" s="47" t="s">
        <v>41</v>
      </c>
      <c r="L258" s="48">
        <v>0</v>
      </c>
      <c r="M258" s="48"/>
      <c r="N258" s="47"/>
      <c r="O258" s="11" t="s">
        <v>10</v>
      </c>
      <c r="P258" s="11" t="s">
        <v>33</v>
      </c>
      <c r="Q258" s="11" t="s">
        <v>25</v>
      </c>
      <c r="W258" s="45">
        <v>0</v>
      </c>
      <c r="X258" s="45">
        <v>0</v>
      </c>
      <c r="Y258" s="45">
        <v>4</v>
      </c>
      <c r="Z258" s="45"/>
      <c r="AA258" s="184" t="s">
        <v>587</v>
      </c>
      <c r="AB258" s="11" t="s">
        <v>351</v>
      </c>
      <c r="AC258" s="60">
        <f t="shared" si="21"/>
        <v>-0.5</v>
      </c>
      <c r="AD258" s="60">
        <f t="shared" si="22"/>
        <v>0</v>
      </c>
      <c r="AE258" s="61">
        <f t="shared" si="23"/>
        <v>-0.5</v>
      </c>
      <c r="AF258" s="61">
        <f>INDEX($BA$26:BF$44,MATCH(AE258,$AZ$26:$AZ$44,-1),MATCH(D258,$BA$25:$BF$25))</f>
        <v>0</v>
      </c>
      <c r="AG258" s="61">
        <v>1</v>
      </c>
      <c r="AH258" s="61">
        <v>1</v>
      </c>
      <c r="AI258" s="61">
        <v>1</v>
      </c>
      <c r="AJ258" s="61">
        <v>1</v>
      </c>
      <c r="AK258" s="61">
        <v>1</v>
      </c>
      <c r="AL258" s="61">
        <v>0.8</v>
      </c>
      <c r="AM258" s="61">
        <f t="shared" si="24"/>
        <v>44</v>
      </c>
      <c r="AN258" s="62">
        <f t="shared" si="25"/>
        <v>0</v>
      </c>
      <c r="AO258" s="62">
        <f t="shared" si="26"/>
        <v>0</v>
      </c>
      <c r="AP258" s="62">
        <f t="shared" si="27"/>
        <v>0</v>
      </c>
      <c r="AQ258" s="69"/>
      <c r="AR258" s="99"/>
      <c r="AS258" s="99"/>
      <c r="AT258" s="99"/>
      <c r="AU258" s="99"/>
    </row>
    <row r="259" spans="1:47">
      <c r="A259" s="11" t="s">
        <v>293</v>
      </c>
      <c r="B259" s="11">
        <v>2635</v>
      </c>
      <c r="D259" s="49" t="s">
        <v>22</v>
      </c>
      <c r="E259" s="47">
        <v>4</v>
      </c>
      <c r="F259" s="47">
        <v>0</v>
      </c>
      <c r="G259" s="47">
        <v>1</v>
      </c>
      <c r="H259" s="47">
        <v>0</v>
      </c>
      <c r="I259" s="47">
        <v>0</v>
      </c>
      <c r="J259" s="47">
        <v>0</v>
      </c>
      <c r="K259" s="47" t="s">
        <v>41</v>
      </c>
      <c r="L259" s="48">
        <v>0</v>
      </c>
      <c r="M259" s="48"/>
      <c r="N259" s="47"/>
      <c r="O259" s="11" t="s">
        <v>10</v>
      </c>
      <c r="P259" s="11" t="s">
        <v>32</v>
      </c>
      <c r="Q259" s="11" t="s">
        <v>33</v>
      </c>
      <c r="R259" s="11" t="s">
        <v>25</v>
      </c>
      <c r="S259" s="11" t="s">
        <v>34</v>
      </c>
      <c r="W259" s="45">
        <v>0</v>
      </c>
      <c r="X259" s="45">
        <v>0</v>
      </c>
      <c r="Y259" s="45">
        <v>3</v>
      </c>
      <c r="Z259" s="45"/>
      <c r="AA259" s="184" t="s">
        <v>587</v>
      </c>
      <c r="AB259" s="11" t="s">
        <v>351</v>
      </c>
      <c r="AC259" s="60">
        <f t="shared" si="21"/>
        <v>-0.5</v>
      </c>
      <c r="AD259" s="60">
        <f t="shared" si="22"/>
        <v>0</v>
      </c>
      <c r="AE259" s="61">
        <f t="shared" si="23"/>
        <v>-0.5</v>
      </c>
      <c r="AF259" s="61">
        <f>INDEX($BA$26:BF$44,MATCH(AE259,$AZ$26:$AZ$44,-1),MATCH(D259,$BA$25:$BF$25))</f>
        <v>0</v>
      </c>
      <c r="AG259" s="61">
        <v>1</v>
      </c>
      <c r="AH259" s="61">
        <v>1</v>
      </c>
      <c r="AI259" s="61">
        <v>1</v>
      </c>
      <c r="AJ259" s="61">
        <v>1</v>
      </c>
      <c r="AK259" s="61">
        <v>1</v>
      </c>
      <c r="AL259" s="61">
        <v>0.8</v>
      </c>
      <c r="AM259" s="61">
        <f t="shared" si="24"/>
        <v>44</v>
      </c>
      <c r="AN259" s="62">
        <f t="shared" si="25"/>
        <v>0</v>
      </c>
      <c r="AO259" s="62">
        <f t="shared" si="26"/>
        <v>0</v>
      </c>
      <c r="AP259" s="62">
        <f t="shared" si="27"/>
        <v>0</v>
      </c>
      <c r="AQ259" s="62"/>
      <c r="AR259" s="99"/>
      <c r="AS259" s="99"/>
      <c r="AT259" s="99"/>
      <c r="AU259" s="99"/>
    </row>
    <row r="260" spans="1:47">
      <c r="A260" s="11" t="s">
        <v>294</v>
      </c>
      <c r="B260" s="11">
        <v>2639</v>
      </c>
      <c r="D260" s="49" t="s">
        <v>22</v>
      </c>
      <c r="E260" s="47" t="s">
        <v>23</v>
      </c>
      <c r="F260" s="47">
        <v>0</v>
      </c>
      <c r="G260" s="47">
        <v>1</v>
      </c>
      <c r="H260" s="47">
        <v>0</v>
      </c>
      <c r="I260" s="47">
        <v>0</v>
      </c>
      <c r="J260" s="47">
        <v>0</v>
      </c>
      <c r="K260" s="47" t="s">
        <v>41</v>
      </c>
      <c r="L260" s="48">
        <v>0</v>
      </c>
      <c r="M260" s="48"/>
      <c r="N260" s="47"/>
      <c r="O260" s="11" t="s">
        <v>10</v>
      </c>
      <c r="P260" s="11" t="s">
        <v>32</v>
      </c>
      <c r="Q260" s="11" t="s">
        <v>33</v>
      </c>
      <c r="R260" s="11" t="s">
        <v>25</v>
      </c>
      <c r="S260" s="11" t="s">
        <v>34</v>
      </c>
      <c r="W260" s="45">
        <v>0</v>
      </c>
      <c r="X260" s="45">
        <v>2</v>
      </c>
      <c r="Y260" s="45">
        <v>4</v>
      </c>
      <c r="Z260" s="45"/>
      <c r="AA260" s="184" t="s">
        <v>10</v>
      </c>
      <c r="AB260" s="11" t="s">
        <v>351</v>
      </c>
      <c r="AC260" s="60">
        <f t="shared" si="21"/>
        <v>-0.5</v>
      </c>
      <c r="AD260" s="60">
        <f t="shared" si="22"/>
        <v>0</v>
      </c>
      <c r="AE260" s="61">
        <f t="shared" si="23"/>
        <v>-0.5</v>
      </c>
      <c r="AF260" s="61">
        <f>INDEX($BA$26:BF$44,MATCH(AE260,$AZ$26:$AZ$44,-1),MATCH(D260,$BA$25:$BF$25))</f>
        <v>0</v>
      </c>
      <c r="AG260" s="61">
        <v>1</v>
      </c>
      <c r="AH260" s="61">
        <v>1</v>
      </c>
      <c r="AI260" s="61">
        <v>1</v>
      </c>
      <c r="AJ260" s="61">
        <v>1</v>
      </c>
      <c r="AK260" s="61">
        <v>0.8</v>
      </c>
      <c r="AL260" s="61">
        <v>0.8</v>
      </c>
      <c r="AM260" s="61">
        <f t="shared" si="24"/>
        <v>35.200000000000003</v>
      </c>
      <c r="AN260" s="62">
        <f t="shared" si="25"/>
        <v>0</v>
      </c>
      <c r="AO260" s="62">
        <f t="shared" si="26"/>
        <v>0</v>
      </c>
      <c r="AP260" s="62">
        <f t="shared" si="27"/>
        <v>0</v>
      </c>
      <c r="AQ260" s="62"/>
      <c r="AR260" s="99"/>
      <c r="AS260" s="99"/>
      <c r="AT260" s="99"/>
      <c r="AU260" s="99"/>
    </row>
    <row r="261" spans="1:47">
      <c r="A261" s="11" t="s">
        <v>295</v>
      </c>
      <c r="B261" s="11">
        <v>2640</v>
      </c>
      <c r="D261" s="49" t="s">
        <v>22</v>
      </c>
      <c r="E261" s="47">
        <v>8</v>
      </c>
      <c r="F261" s="47" t="s">
        <v>15</v>
      </c>
      <c r="G261" s="47">
        <v>6</v>
      </c>
      <c r="H261" s="47">
        <v>0</v>
      </c>
      <c r="I261" s="47">
        <v>0</v>
      </c>
      <c r="J261" s="47">
        <v>0</v>
      </c>
      <c r="K261" s="47" t="s">
        <v>41</v>
      </c>
      <c r="L261" s="48">
        <v>0</v>
      </c>
      <c r="M261" s="48"/>
      <c r="N261" s="47"/>
      <c r="O261" s="11" t="s">
        <v>10</v>
      </c>
      <c r="P261" s="11" t="s">
        <v>21</v>
      </c>
      <c r="Q261" s="11" t="s">
        <v>33</v>
      </c>
      <c r="R261" s="11" t="s">
        <v>25</v>
      </c>
      <c r="W261" s="45">
        <v>0</v>
      </c>
      <c r="X261" s="45">
        <v>2</v>
      </c>
      <c r="Y261" s="45">
        <v>4</v>
      </c>
      <c r="Z261" s="45"/>
      <c r="AA261" s="184" t="s">
        <v>10</v>
      </c>
      <c r="AB261" s="11" t="s">
        <v>351</v>
      </c>
      <c r="AC261" s="60">
        <f t="shared" si="21"/>
        <v>-0.5</v>
      </c>
      <c r="AD261" s="60">
        <f t="shared" si="22"/>
        <v>0</v>
      </c>
      <c r="AE261" s="61">
        <f t="shared" si="23"/>
        <v>-0.5</v>
      </c>
      <c r="AF261" s="61">
        <f>INDEX($BA$26:BF$44,MATCH(AE261,$AZ$26:$AZ$44,-1),MATCH(D261,$BA$25:$BF$25))</f>
        <v>0</v>
      </c>
      <c r="AG261" s="61">
        <v>1</v>
      </c>
      <c r="AH261" s="61">
        <v>1</v>
      </c>
      <c r="AI261" s="61">
        <v>1</v>
      </c>
      <c r="AJ261" s="61">
        <v>1</v>
      </c>
      <c r="AK261" s="61">
        <v>0.8</v>
      </c>
      <c r="AL261" s="61">
        <v>0.8</v>
      </c>
      <c r="AM261" s="61">
        <f t="shared" si="24"/>
        <v>35.200000000000003</v>
      </c>
      <c r="AN261" s="62">
        <f t="shared" si="25"/>
        <v>0</v>
      </c>
      <c r="AO261" s="62">
        <f t="shared" si="26"/>
        <v>0</v>
      </c>
      <c r="AP261" s="62">
        <f t="shared" si="27"/>
        <v>0</v>
      </c>
      <c r="AQ261" s="69"/>
      <c r="AR261" s="99"/>
      <c r="AS261" s="99"/>
      <c r="AT261" s="99"/>
      <c r="AU261" s="99"/>
    </row>
    <row r="262" spans="1:47">
      <c r="A262" s="11" t="s">
        <v>154</v>
      </c>
      <c r="B262" s="11">
        <v>2701</v>
      </c>
      <c r="D262" s="49" t="s">
        <v>22</v>
      </c>
      <c r="E262" s="47">
        <v>3</v>
      </c>
      <c r="F262" s="47">
        <v>2</v>
      </c>
      <c r="G262" s="47">
        <v>2</v>
      </c>
      <c r="H262" s="47">
        <v>0</v>
      </c>
      <c r="I262" s="47">
        <v>0</v>
      </c>
      <c r="J262" s="47">
        <v>0</v>
      </c>
      <c r="K262" s="47" t="s">
        <v>41</v>
      </c>
      <c r="L262" s="48">
        <v>0</v>
      </c>
      <c r="M262" s="48"/>
      <c r="N262" s="47"/>
      <c r="O262" s="11" t="s">
        <v>10</v>
      </c>
      <c r="P262" s="11" t="s">
        <v>33</v>
      </c>
      <c r="Q262" s="11" t="s">
        <v>25</v>
      </c>
      <c r="R262" s="11" t="s">
        <v>6</v>
      </c>
      <c r="W262" s="45">
        <v>0</v>
      </c>
      <c r="X262" s="45">
        <v>2</v>
      </c>
      <c r="Y262" s="45">
        <v>0</v>
      </c>
      <c r="Z262" s="45"/>
      <c r="AA262" s="184" t="s">
        <v>10</v>
      </c>
      <c r="AB262" s="11" t="s">
        <v>335</v>
      </c>
      <c r="AC262" s="60">
        <f t="shared" si="21"/>
        <v>-0.5</v>
      </c>
      <c r="AD262" s="60">
        <f t="shared" si="22"/>
        <v>0</v>
      </c>
      <c r="AE262" s="61">
        <f t="shared" si="23"/>
        <v>-0.5</v>
      </c>
      <c r="AF262" s="61">
        <f>INDEX($BA$26:BF$44,MATCH(AE262,$AZ$26:$AZ$44,-1),MATCH(D262,$BA$25:$BF$25))</f>
        <v>0</v>
      </c>
      <c r="AG262" s="61">
        <v>1</v>
      </c>
      <c r="AH262" s="61">
        <v>1</v>
      </c>
      <c r="AI262" s="61">
        <v>1</v>
      </c>
      <c r="AJ262" s="61">
        <v>1</v>
      </c>
      <c r="AK262" s="61">
        <v>1</v>
      </c>
      <c r="AL262" s="61">
        <v>0.8</v>
      </c>
      <c r="AM262" s="61">
        <f t="shared" si="24"/>
        <v>44</v>
      </c>
      <c r="AN262" s="62">
        <f t="shared" si="25"/>
        <v>0</v>
      </c>
      <c r="AO262" s="62">
        <f t="shared" si="26"/>
        <v>0</v>
      </c>
      <c r="AP262" s="62">
        <f t="shared" si="27"/>
        <v>0</v>
      </c>
      <c r="AQ262" s="62"/>
      <c r="AR262" s="99"/>
      <c r="AS262" s="99"/>
      <c r="AT262" s="99"/>
      <c r="AU262" s="99"/>
    </row>
    <row r="263" spans="1:47">
      <c r="A263" s="11" t="s">
        <v>155</v>
      </c>
      <c r="B263" s="11">
        <v>2702</v>
      </c>
      <c r="D263" s="49" t="s">
        <v>22</v>
      </c>
      <c r="E263" s="47">
        <v>4</v>
      </c>
      <c r="F263" s="47">
        <v>7</v>
      </c>
      <c r="G263" s="47">
        <v>6</v>
      </c>
      <c r="H263" s="47">
        <v>0</v>
      </c>
      <c r="I263" s="47">
        <v>0</v>
      </c>
      <c r="J263" s="47">
        <v>0</v>
      </c>
      <c r="K263" s="47" t="s">
        <v>41</v>
      </c>
      <c r="L263" s="48">
        <v>0</v>
      </c>
      <c r="M263" s="48"/>
      <c r="N263" s="47"/>
      <c r="O263" s="11" t="s">
        <v>10</v>
      </c>
      <c r="P263" s="11" t="s">
        <v>33</v>
      </c>
      <c r="W263" s="45">
        <v>0</v>
      </c>
      <c r="X263" s="45">
        <v>0</v>
      </c>
      <c r="Y263" s="45">
        <v>2</v>
      </c>
      <c r="Z263" s="45"/>
      <c r="AA263" s="184" t="s">
        <v>10</v>
      </c>
      <c r="AB263" s="11" t="s">
        <v>335</v>
      </c>
      <c r="AC263" s="60">
        <f t="shared" si="21"/>
        <v>-0.5</v>
      </c>
      <c r="AD263" s="60">
        <f t="shared" si="22"/>
        <v>0</v>
      </c>
      <c r="AE263" s="61">
        <f t="shared" si="23"/>
        <v>-0.5</v>
      </c>
      <c r="AF263" s="61">
        <f>INDEX($BA$26:BF$44,MATCH(AE263,$AZ$26:$AZ$44,-1),MATCH(D263,$BA$25:$BF$25))</f>
        <v>0</v>
      </c>
      <c r="AG263" s="61">
        <v>1</v>
      </c>
      <c r="AH263" s="61">
        <v>1</v>
      </c>
      <c r="AI263" s="61">
        <v>1</v>
      </c>
      <c r="AJ263" s="61">
        <v>1</v>
      </c>
      <c r="AK263" s="61">
        <v>1</v>
      </c>
      <c r="AL263" s="61">
        <v>0.8</v>
      </c>
      <c r="AM263" s="61">
        <f t="shared" si="24"/>
        <v>44</v>
      </c>
      <c r="AN263" s="62">
        <f t="shared" si="25"/>
        <v>0</v>
      </c>
      <c r="AO263" s="62">
        <f t="shared" si="26"/>
        <v>0</v>
      </c>
      <c r="AP263" s="62">
        <f t="shared" si="27"/>
        <v>0</v>
      </c>
      <c r="AQ263" s="62"/>
      <c r="AR263" s="99"/>
      <c r="AS263" s="99"/>
      <c r="AT263" s="99"/>
      <c r="AU263" s="99"/>
    </row>
    <row r="264" spans="1:47">
      <c r="A264" s="11" t="s">
        <v>156</v>
      </c>
      <c r="B264" s="11">
        <v>2703</v>
      </c>
      <c r="D264" s="49" t="s">
        <v>22</v>
      </c>
      <c r="E264" s="47">
        <v>3</v>
      </c>
      <c r="F264" s="47">
        <v>2</v>
      </c>
      <c r="G264" s="47">
        <v>4</v>
      </c>
      <c r="H264" s="47">
        <v>0</v>
      </c>
      <c r="I264" s="47">
        <v>0</v>
      </c>
      <c r="J264" s="47">
        <v>0</v>
      </c>
      <c r="K264" s="47" t="s">
        <v>41</v>
      </c>
      <c r="L264" s="48">
        <v>0</v>
      </c>
      <c r="M264" s="48"/>
      <c r="N264" s="47"/>
      <c r="O264" s="11" t="s">
        <v>10</v>
      </c>
      <c r="P264" s="11" t="s">
        <v>33</v>
      </c>
      <c r="Q264" s="11" t="s">
        <v>25</v>
      </c>
      <c r="W264" s="45">
        <v>0</v>
      </c>
      <c r="X264" s="45">
        <v>0</v>
      </c>
      <c r="Y264" s="45">
        <v>0</v>
      </c>
      <c r="Z264" s="45"/>
      <c r="AA264" s="184" t="s">
        <v>10</v>
      </c>
      <c r="AB264" s="11" t="s">
        <v>335</v>
      </c>
      <c r="AC264" s="60">
        <f t="shared" si="21"/>
        <v>-0.5</v>
      </c>
      <c r="AD264" s="60">
        <f t="shared" si="22"/>
        <v>0</v>
      </c>
      <c r="AE264" s="61">
        <f t="shared" si="23"/>
        <v>-0.5</v>
      </c>
      <c r="AF264" s="61">
        <f>INDEX($BA$26:BF$44,MATCH(AE264,$AZ$26:$AZ$44,-1),MATCH(D264,$BA$25:$BF$25))</f>
        <v>0</v>
      </c>
      <c r="AG264" s="61">
        <v>1</v>
      </c>
      <c r="AH264" s="61">
        <v>1</v>
      </c>
      <c r="AI264" s="61">
        <v>1</v>
      </c>
      <c r="AJ264" s="61">
        <v>1</v>
      </c>
      <c r="AK264" s="61">
        <v>1</v>
      </c>
      <c r="AL264" s="61">
        <v>0.8</v>
      </c>
      <c r="AM264" s="61">
        <f t="shared" si="24"/>
        <v>44</v>
      </c>
      <c r="AN264" s="62">
        <f t="shared" si="25"/>
        <v>0</v>
      </c>
      <c r="AO264" s="62">
        <f t="shared" si="26"/>
        <v>0</v>
      </c>
      <c r="AP264" s="62">
        <f t="shared" si="27"/>
        <v>0</v>
      </c>
      <c r="AQ264" s="62"/>
      <c r="AR264" s="99"/>
      <c r="AS264" s="99"/>
      <c r="AT264" s="99"/>
      <c r="AU264" s="99"/>
    </row>
    <row r="265" spans="1:47">
      <c r="A265" s="11" t="s">
        <v>157</v>
      </c>
      <c r="B265" s="11">
        <v>2704</v>
      </c>
      <c r="D265" s="49" t="s">
        <v>22</v>
      </c>
      <c r="E265" s="47">
        <v>6</v>
      </c>
      <c r="F265" s="47">
        <v>4</v>
      </c>
      <c r="G265" s="47">
        <v>6</v>
      </c>
      <c r="H265" s="47">
        <v>0</v>
      </c>
      <c r="I265" s="47">
        <v>0</v>
      </c>
      <c r="J265" s="47">
        <v>0</v>
      </c>
      <c r="K265" s="47" t="s">
        <v>41</v>
      </c>
      <c r="L265" s="48">
        <v>0</v>
      </c>
      <c r="M265" s="48"/>
      <c r="N265" s="47"/>
      <c r="O265" s="11" t="s">
        <v>10</v>
      </c>
      <c r="P265" s="11" t="s">
        <v>33</v>
      </c>
      <c r="Q265" s="11" t="s">
        <v>25</v>
      </c>
      <c r="W265" s="45">
        <v>0</v>
      </c>
      <c r="X265" s="45">
        <v>0</v>
      </c>
      <c r="Y265" s="45">
        <v>3</v>
      </c>
      <c r="Z265" s="45"/>
      <c r="AA265" s="184" t="s">
        <v>10</v>
      </c>
      <c r="AB265" s="11" t="s">
        <v>335</v>
      </c>
      <c r="AC265" s="60">
        <f t="shared" si="21"/>
        <v>-0.5</v>
      </c>
      <c r="AD265" s="60">
        <f t="shared" si="22"/>
        <v>0</v>
      </c>
      <c r="AE265" s="61">
        <f t="shared" si="23"/>
        <v>-0.5</v>
      </c>
      <c r="AF265" s="61">
        <f>INDEX($BA$26:BF$44,MATCH(AE265,$AZ$26:$AZ$44,-1),MATCH(D265,$BA$25:$BF$25))</f>
        <v>0</v>
      </c>
      <c r="AG265" s="61">
        <v>1</v>
      </c>
      <c r="AH265" s="61">
        <v>1</v>
      </c>
      <c r="AI265" s="61">
        <v>1</v>
      </c>
      <c r="AJ265" s="61">
        <v>0.8</v>
      </c>
      <c r="AK265" s="61">
        <v>0.8</v>
      </c>
      <c r="AL265" s="61">
        <v>0.8</v>
      </c>
      <c r="AM265" s="61">
        <f t="shared" si="24"/>
        <v>28.160000000000004</v>
      </c>
      <c r="AN265" s="62">
        <f t="shared" si="25"/>
        <v>0</v>
      </c>
      <c r="AO265" s="62">
        <f t="shared" si="26"/>
        <v>0</v>
      </c>
      <c r="AP265" s="62">
        <f t="shared" si="27"/>
        <v>0</v>
      </c>
      <c r="AQ265" s="62"/>
      <c r="AR265" s="99"/>
      <c r="AS265" s="99"/>
      <c r="AT265" s="99"/>
      <c r="AU265" s="99"/>
    </row>
    <row r="266" spans="1:47">
      <c r="A266" s="11" t="s">
        <v>298</v>
      </c>
      <c r="B266" s="11">
        <v>2725</v>
      </c>
      <c r="D266" s="49" t="s">
        <v>22</v>
      </c>
      <c r="E266" s="47">
        <v>4</v>
      </c>
      <c r="F266" s="47">
        <v>7</v>
      </c>
      <c r="G266" s="47">
        <v>4</v>
      </c>
      <c r="H266" s="47">
        <v>0</v>
      </c>
      <c r="I266" s="47">
        <v>0</v>
      </c>
      <c r="J266" s="47">
        <v>0</v>
      </c>
      <c r="K266" s="47" t="s">
        <v>41</v>
      </c>
      <c r="L266" s="48">
        <v>0</v>
      </c>
      <c r="M266" s="48"/>
      <c r="N266" s="47"/>
      <c r="O266" s="11" t="s">
        <v>10</v>
      </c>
      <c r="P266" s="11" t="s">
        <v>33</v>
      </c>
      <c r="Q266" s="11" t="s">
        <v>25</v>
      </c>
      <c r="W266" s="45">
        <v>0</v>
      </c>
      <c r="X266" s="45">
        <v>2</v>
      </c>
      <c r="Y266" s="45">
        <v>4</v>
      </c>
      <c r="Z266" s="45"/>
      <c r="AA266" s="184" t="s">
        <v>587</v>
      </c>
      <c r="AB266" s="11" t="s">
        <v>347</v>
      </c>
      <c r="AC266" s="60">
        <f t="shared" si="21"/>
        <v>-0.5</v>
      </c>
      <c r="AD266" s="60">
        <f t="shared" si="22"/>
        <v>0</v>
      </c>
      <c r="AE266" s="61">
        <f t="shared" si="23"/>
        <v>-0.5</v>
      </c>
      <c r="AF266" s="61">
        <f>INDEX($BA$26:BF$44,MATCH(AE266,$AZ$26:$AZ$44,-1),MATCH(D266,$BA$25:$BF$25))</f>
        <v>0</v>
      </c>
      <c r="AG266" s="61">
        <v>1</v>
      </c>
      <c r="AH266" s="61">
        <v>1</v>
      </c>
      <c r="AI266" s="61">
        <v>1</v>
      </c>
      <c r="AJ266" s="61">
        <v>1</v>
      </c>
      <c r="AK266" s="61">
        <v>0.8</v>
      </c>
      <c r="AL266" s="61">
        <v>0.8</v>
      </c>
      <c r="AM266" s="61">
        <f t="shared" si="24"/>
        <v>35.200000000000003</v>
      </c>
      <c r="AN266" s="62">
        <f t="shared" si="25"/>
        <v>0</v>
      </c>
      <c r="AO266" s="62">
        <f t="shared" si="26"/>
        <v>0</v>
      </c>
      <c r="AP266" s="62">
        <f t="shared" si="27"/>
        <v>0</v>
      </c>
      <c r="AQ266" s="62"/>
      <c r="AR266" s="99"/>
      <c r="AS266" s="99"/>
      <c r="AT266" s="99"/>
      <c r="AU266" s="99"/>
    </row>
    <row r="267" spans="1:47">
      <c r="A267" s="11" t="s">
        <v>299</v>
      </c>
      <c r="B267" s="11">
        <v>2728</v>
      </c>
      <c r="D267" s="49" t="s">
        <v>22</v>
      </c>
      <c r="E267" s="47">
        <v>5</v>
      </c>
      <c r="F267" s="47">
        <v>2</v>
      </c>
      <c r="G267" s="47">
        <v>5</v>
      </c>
      <c r="H267" s="47">
        <v>0</v>
      </c>
      <c r="I267" s="47">
        <v>0</v>
      </c>
      <c r="J267" s="47">
        <v>0</v>
      </c>
      <c r="K267" s="47" t="s">
        <v>41</v>
      </c>
      <c r="L267" s="48">
        <v>0</v>
      </c>
      <c r="M267" s="48"/>
      <c r="N267" s="47"/>
      <c r="O267" s="11" t="s">
        <v>10</v>
      </c>
      <c r="P267" s="11" t="s">
        <v>33</v>
      </c>
      <c r="Q267" s="11" t="s">
        <v>25</v>
      </c>
      <c r="W267" s="45">
        <v>0</v>
      </c>
      <c r="X267" s="45">
        <v>0</v>
      </c>
      <c r="Y267" s="45">
        <v>0</v>
      </c>
      <c r="Z267" s="45"/>
      <c r="AA267" s="184" t="s">
        <v>587</v>
      </c>
      <c r="AB267" s="11" t="s">
        <v>347</v>
      </c>
      <c r="AC267" s="60">
        <f t="shared" si="21"/>
        <v>-0.5</v>
      </c>
      <c r="AD267" s="60">
        <f t="shared" si="22"/>
        <v>0</v>
      </c>
      <c r="AE267" s="61">
        <f t="shared" si="23"/>
        <v>-0.5</v>
      </c>
      <c r="AF267" s="61">
        <f>INDEX($BA$26:BF$44,MATCH(AE267,$AZ$26:$AZ$44,-1),MATCH(D267,$BA$25:$BF$25))</f>
        <v>0</v>
      </c>
      <c r="AG267" s="61">
        <v>1</v>
      </c>
      <c r="AH267" s="61">
        <v>1</v>
      </c>
      <c r="AI267" s="61">
        <v>1</v>
      </c>
      <c r="AJ267" s="61">
        <v>1</v>
      </c>
      <c r="AK267" s="61">
        <v>0.8</v>
      </c>
      <c r="AL267" s="61">
        <v>0.8</v>
      </c>
      <c r="AM267" s="61">
        <f t="shared" si="24"/>
        <v>35.200000000000003</v>
      </c>
      <c r="AN267" s="62">
        <f t="shared" si="25"/>
        <v>0</v>
      </c>
      <c r="AO267" s="62">
        <f t="shared" si="26"/>
        <v>0</v>
      </c>
      <c r="AP267" s="62">
        <f t="shared" si="27"/>
        <v>0</v>
      </c>
      <c r="AQ267" s="62"/>
      <c r="AR267" s="100"/>
      <c r="AS267" s="100"/>
      <c r="AT267" s="100"/>
      <c r="AU267" s="100"/>
    </row>
    <row r="268" spans="1:47">
      <c r="A268" s="11" t="s">
        <v>301</v>
      </c>
      <c r="B268" s="11">
        <v>2733</v>
      </c>
      <c r="D268" s="49" t="s">
        <v>22</v>
      </c>
      <c r="E268" s="47">
        <v>6</v>
      </c>
      <c r="F268" s="47">
        <v>4</v>
      </c>
      <c r="G268" s="47">
        <v>2</v>
      </c>
      <c r="H268" s="47">
        <v>0</v>
      </c>
      <c r="I268" s="47">
        <v>0</v>
      </c>
      <c r="J268" s="47">
        <v>0</v>
      </c>
      <c r="K268" s="47" t="s">
        <v>41</v>
      </c>
      <c r="L268" s="48">
        <v>0</v>
      </c>
      <c r="M268" s="48"/>
      <c r="N268" s="47"/>
      <c r="O268" s="11" t="s">
        <v>10</v>
      </c>
      <c r="P268" s="11" t="s">
        <v>33</v>
      </c>
      <c r="Q268" s="11" t="s">
        <v>25</v>
      </c>
      <c r="R268" s="11" t="s">
        <v>6</v>
      </c>
      <c r="W268" s="45">
        <v>0</v>
      </c>
      <c r="X268" s="45">
        <v>1</v>
      </c>
      <c r="Y268" s="45">
        <v>4</v>
      </c>
      <c r="Z268" s="45"/>
      <c r="AA268" s="184" t="s">
        <v>587</v>
      </c>
      <c r="AB268" s="11" t="s">
        <v>351</v>
      </c>
      <c r="AC268" s="60">
        <f t="shared" si="21"/>
        <v>-0.5</v>
      </c>
      <c r="AD268" s="60">
        <f t="shared" si="22"/>
        <v>0</v>
      </c>
      <c r="AE268" s="61">
        <f t="shared" si="23"/>
        <v>-0.5</v>
      </c>
      <c r="AF268" s="61">
        <f>INDEX($BA$26:BF$44,MATCH(AE268,$AZ$26:$AZ$44,-1),MATCH(D268,$BA$25:$BF$25))</f>
        <v>0</v>
      </c>
      <c r="AG268" s="61">
        <v>1</v>
      </c>
      <c r="AH268" s="61">
        <v>1</v>
      </c>
      <c r="AI268" s="61">
        <v>1</v>
      </c>
      <c r="AJ268" s="61">
        <v>1</v>
      </c>
      <c r="AK268" s="61">
        <v>0.8</v>
      </c>
      <c r="AL268" s="61">
        <v>0.8</v>
      </c>
      <c r="AM268" s="61">
        <f t="shared" si="24"/>
        <v>35.200000000000003</v>
      </c>
      <c r="AN268" s="62">
        <f t="shared" si="25"/>
        <v>0</v>
      </c>
      <c r="AO268" s="62">
        <f t="shared" si="26"/>
        <v>0</v>
      </c>
      <c r="AP268" s="62">
        <f t="shared" si="27"/>
        <v>0</v>
      </c>
      <c r="AQ268" s="62"/>
      <c r="AR268" s="100"/>
      <c r="AS268" s="100"/>
      <c r="AT268" s="100"/>
      <c r="AU268" s="100"/>
    </row>
    <row r="269" spans="1:47">
      <c r="A269" s="11" t="s">
        <v>302</v>
      </c>
      <c r="B269" s="11">
        <v>2734</v>
      </c>
      <c r="D269" s="49" t="s">
        <v>22</v>
      </c>
      <c r="E269" s="47">
        <v>3</v>
      </c>
      <c r="F269" s="47">
        <v>2</v>
      </c>
      <c r="G269" s="47">
        <v>4</v>
      </c>
      <c r="H269" s="47">
        <v>0</v>
      </c>
      <c r="I269" s="47">
        <v>0</v>
      </c>
      <c r="J269" s="47">
        <v>0</v>
      </c>
      <c r="K269" s="47" t="s">
        <v>41</v>
      </c>
      <c r="L269" s="48">
        <v>0</v>
      </c>
      <c r="M269" s="48"/>
      <c r="N269" s="47"/>
      <c r="O269" s="11" t="s">
        <v>10</v>
      </c>
      <c r="P269" s="11" t="s">
        <v>33</v>
      </c>
      <c r="Q269" s="11" t="s">
        <v>25</v>
      </c>
      <c r="W269" s="45">
        <v>0</v>
      </c>
      <c r="X269" s="45">
        <v>2</v>
      </c>
      <c r="Y269" s="45">
        <v>3</v>
      </c>
      <c r="Z269" s="45"/>
      <c r="AA269" s="184" t="s">
        <v>587</v>
      </c>
      <c r="AB269" s="11" t="s">
        <v>351</v>
      </c>
      <c r="AC269" s="60">
        <f t="shared" si="21"/>
        <v>-0.5</v>
      </c>
      <c r="AD269" s="60">
        <f t="shared" si="22"/>
        <v>0</v>
      </c>
      <c r="AE269" s="61">
        <f t="shared" si="23"/>
        <v>-0.5</v>
      </c>
      <c r="AF269" s="61">
        <f>INDEX($BA$26:BF$44,MATCH(AE269,$AZ$26:$AZ$44,-1),MATCH(D269,$BA$25:$BF$25))</f>
        <v>0</v>
      </c>
      <c r="AG269" s="61">
        <v>1</v>
      </c>
      <c r="AH269" s="61">
        <v>1</v>
      </c>
      <c r="AI269" s="61">
        <v>1</v>
      </c>
      <c r="AJ269" s="61">
        <v>1</v>
      </c>
      <c r="AK269" s="61">
        <v>1</v>
      </c>
      <c r="AL269" s="61">
        <v>0.8</v>
      </c>
      <c r="AM269" s="61">
        <f t="shared" si="24"/>
        <v>44</v>
      </c>
      <c r="AN269" s="62">
        <f t="shared" si="25"/>
        <v>0</v>
      </c>
      <c r="AO269" s="62">
        <f t="shared" si="26"/>
        <v>0</v>
      </c>
      <c r="AP269" s="62">
        <f t="shared" si="27"/>
        <v>0</v>
      </c>
      <c r="AQ269" s="62"/>
      <c r="AR269" s="99"/>
      <c r="AS269" s="99"/>
      <c r="AT269" s="99"/>
      <c r="AU269" s="99"/>
    </row>
    <row r="270" spans="1:47">
      <c r="A270" s="11" t="s">
        <v>304</v>
      </c>
      <c r="B270" s="11">
        <v>2736</v>
      </c>
      <c r="D270" s="49" t="s">
        <v>22</v>
      </c>
      <c r="E270" s="47">
        <v>2</v>
      </c>
      <c r="F270" s="47">
        <v>0</v>
      </c>
      <c r="G270" s="47">
        <v>0</v>
      </c>
      <c r="H270" s="47">
        <v>0</v>
      </c>
      <c r="I270" s="47">
        <v>0</v>
      </c>
      <c r="J270" s="47">
        <v>0</v>
      </c>
      <c r="K270" s="47" t="s">
        <v>41</v>
      </c>
      <c r="L270" s="48">
        <v>0</v>
      </c>
      <c r="M270" s="48"/>
      <c r="N270" s="47"/>
      <c r="O270" s="11" t="s">
        <v>10</v>
      </c>
      <c r="P270" s="11" t="s">
        <v>33</v>
      </c>
      <c r="Q270" s="11" t="s">
        <v>25</v>
      </c>
      <c r="R270" s="11" t="s">
        <v>34</v>
      </c>
      <c r="W270" s="45">
        <v>0</v>
      </c>
      <c r="X270" s="45">
        <v>3</v>
      </c>
      <c r="Y270" s="45">
        <v>3</v>
      </c>
      <c r="Z270" s="45"/>
      <c r="AA270" s="184" t="s">
        <v>587</v>
      </c>
      <c r="AB270" s="11" t="s">
        <v>351</v>
      </c>
      <c r="AC270" s="60">
        <f t="shared" si="21"/>
        <v>-0.5</v>
      </c>
      <c r="AD270" s="60">
        <f t="shared" si="22"/>
        <v>0</v>
      </c>
      <c r="AE270" s="61">
        <f t="shared" si="23"/>
        <v>-0.5</v>
      </c>
      <c r="AF270" s="61">
        <f>INDEX($BA$26:BF$44,MATCH(AE270,$AZ$26:$AZ$44,-1),MATCH(D270,$BA$25:$BF$25))</f>
        <v>0</v>
      </c>
      <c r="AG270" s="61">
        <v>1</v>
      </c>
      <c r="AH270" s="61">
        <v>1</v>
      </c>
      <c r="AI270" s="61">
        <v>1</v>
      </c>
      <c r="AJ270" s="61">
        <v>1</v>
      </c>
      <c r="AK270" s="61">
        <v>1</v>
      </c>
      <c r="AL270" s="61">
        <v>0.8</v>
      </c>
      <c r="AM270" s="61">
        <f t="shared" si="24"/>
        <v>44</v>
      </c>
      <c r="AN270" s="62">
        <f t="shared" si="25"/>
        <v>0</v>
      </c>
      <c r="AO270" s="62">
        <f t="shared" si="26"/>
        <v>0</v>
      </c>
      <c r="AP270" s="62">
        <f t="shared" si="27"/>
        <v>0</v>
      </c>
      <c r="AQ270" s="62"/>
      <c r="AR270" s="100"/>
      <c r="AS270" s="100"/>
      <c r="AT270" s="100"/>
      <c r="AU270" s="100"/>
    </row>
    <row r="271" spans="1:47">
      <c r="A271" s="11" t="s">
        <v>158</v>
      </c>
      <c r="B271" s="11">
        <v>2802</v>
      </c>
      <c r="D271" s="49" t="s">
        <v>22</v>
      </c>
      <c r="E271" s="47">
        <v>5</v>
      </c>
      <c r="F271" s="47">
        <v>3</v>
      </c>
      <c r="G271" s="47">
        <v>7</v>
      </c>
      <c r="H271" s="47">
        <v>0</v>
      </c>
      <c r="I271" s="47">
        <v>0</v>
      </c>
      <c r="J271" s="47">
        <v>0</v>
      </c>
      <c r="K271" s="47" t="s">
        <v>41</v>
      </c>
      <c r="L271" s="48">
        <v>0</v>
      </c>
      <c r="M271" s="48"/>
      <c r="N271" s="47"/>
      <c r="O271" s="11" t="s">
        <v>10</v>
      </c>
      <c r="P271" s="11" t="s">
        <v>33</v>
      </c>
      <c r="Q271" s="11" t="s">
        <v>25</v>
      </c>
      <c r="W271" s="45">
        <v>0</v>
      </c>
      <c r="X271" s="45">
        <v>0</v>
      </c>
      <c r="Y271" s="45">
        <v>2</v>
      </c>
      <c r="Z271" s="45"/>
      <c r="AA271" s="184" t="s">
        <v>10</v>
      </c>
      <c r="AB271" s="11" t="s">
        <v>335</v>
      </c>
      <c r="AC271" s="60">
        <f t="shared" si="21"/>
        <v>-0.5</v>
      </c>
      <c r="AD271" s="60">
        <f t="shared" si="22"/>
        <v>0</v>
      </c>
      <c r="AE271" s="61">
        <f t="shared" si="23"/>
        <v>-0.5</v>
      </c>
      <c r="AF271" s="61">
        <f>INDEX($BA$26:BF$44,MATCH(AE271,$AZ$26:$AZ$44,-1),MATCH(D271,$BA$25:$BF$25))</f>
        <v>0</v>
      </c>
      <c r="AG271" s="61">
        <v>1</v>
      </c>
      <c r="AH271" s="61">
        <v>1</v>
      </c>
      <c r="AI271" s="61">
        <v>1</v>
      </c>
      <c r="AJ271" s="61">
        <v>1</v>
      </c>
      <c r="AK271" s="61">
        <v>1</v>
      </c>
      <c r="AL271" s="61">
        <v>0.8</v>
      </c>
      <c r="AM271" s="61">
        <f t="shared" si="24"/>
        <v>44</v>
      </c>
      <c r="AN271" s="62">
        <f t="shared" si="25"/>
        <v>0</v>
      </c>
      <c r="AO271" s="62">
        <f t="shared" si="26"/>
        <v>0</v>
      </c>
      <c r="AP271" s="62">
        <f t="shared" si="27"/>
        <v>0</v>
      </c>
      <c r="AQ271" s="62"/>
      <c r="AR271" s="99"/>
      <c r="AS271" s="99"/>
      <c r="AT271" s="99"/>
      <c r="AU271" s="99"/>
    </row>
    <row r="272" spans="1:47">
      <c r="A272" s="11" t="s">
        <v>159</v>
      </c>
      <c r="B272" s="11">
        <v>2803</v>
      </c>
      <c r="D272" s="49" t="s">
        <v>22</v>
      </c>
      <c r="E272" s="47">
        <v>8</v>
      </c>
      <c r="F272" s="47">
        <v>9</v>
      </c>
      <c r="G272" s="47" t="s">
        <v>15</v>
      </c>
      <c r="H272" s="47">
        <v>0</v>
      </c>
      <c r="I272" s="47">
        <v>0</v>
      </c>
      <c r="J272" s="47">
        <v>0</v>
      </c>
      <c r="K272" s="47" t="s">
        <v>41</v>
      </c>
      <c r="L272" s="48">
        <v>0</v>
      </c>
      <c r="M272" s="48"/>
      <c r="N272" s="47"/>
      <c r="O272" s="11" t="s">
        <v>10</v>
      </c>
      <c r="P272" s="11" t="s">
        <v>33</v>
      </c>
      <c r="Q272" s="11" t="s">
        <v>30</v>
      </c>
      <c r="W272" s="45">
        <v>0</v>
      </c>
      <c r="X272" s="45">
        <v>0</v>
      </c>
      <c r="Y272" s="45">
        <v>4</v>
      </c>
      <c r="Z272" s="45"/>
      <c r="AA272" s="184" t="s">
        <v>10</v>
      </c>
      <c r="AB272" s="11" t="s">
        <v>335</v>
      </c>
      <c r="AC272" s="60">
        <f t="shared" si="21"/>
        <v>-0.5</v>
      </c>
      <c r="AD272" s="60">
        <f t="shared" si="22"/>
        <v>0</v>
      </c>
      <c r="AE272" s="61">
        <f t="shared" si="23"/>
        <v>-0.5</v>
      </c>
      <c r="AF272" s="61">
        <f>INDEX($BA$26:BF$44,MATCH(AE272,$AZ$26:$AZ$44,-1),MATCH(D272,$BA$25:$BF$25))</f>
        <v>0</v>
      </c>
      <c r="AG272" s="61">
        <v>1</v>
      </c>
      <c r="AH272" s="61">
        <v>1</v>
      </c>
      <c r="AI272" s="61">
        <v>1</v>
      </c>
      <c r="AJ272" s="61">
        <v>1</v>
      </c>
      <c r="AK272" s="61">
        <v>1</v>
      </c>
      <c r="AL272" s="61">
        <v>0.8</v>
      </c>
      <c r="AM272" s="61">
        <f t="shared" si="24"/>
        <v>44</v>
      </c>
      <c r="AN272" s="62">
        <f t="shared" si="25"/>
        <v>0</v>
      </c>
      <c r="AO272" s="62">
        <f t="shared" si="26"/>
        <v>0</v>
      </c>
      <c r="AP272" s="62">
        <f t="shared" si="27"/>
        <v>0</v>
      </c>
      <c r="AQ272" s="69"/>
      <c r="AR272" s="99"/>
      <c r="AS272" s="99"/>
      <c r="AT272" s="99"/>
      <c r="AU272" s="99"/>
    </row>
    <row r="273" spans="1:47">
      <c r="A273" s="11" t="s">
        <v>162</v>
      </c>
      <c r="B273" s="11">
        <v>2807</v>
      </c>
      <c r="D273" s="49" t="s">
        <v>22</v>
      </c>
      <c r="E273" s="47">
        <v>9</v>
      </c>
      <c r="F273" s="47">
        <v>9</v>
      </c>
      <c r="G273" s="47">
        <v>9</v>
      </c>
      <c r="H273" s="47">
        <v>0</v>
      </c>
      <c r="I273" s="47">
        <v>0</v>
      </c>
      <c r="J273" s="47">
        <v>0</v>
      </c>
      <c r="K273" s="47" t="s">
        <v>41</v>
      </c>
      <c r="L273" s="48">
        <v>0</v>
      </c>
      <c r="M273" s="48"/>
      <c r="N273" s="47"/>
      <c r="O273" s="11" t="s">
        <v>10</v>
      </c>
      <c r="P273" s="11" t="s">
        <v>33</v>
      </c>
      <c r="W273" s="45">
        <v>0</v>
      </c>
      <c r="X273" s="45">
        <v>0</v>
      </c>
      <c r="Y273" s="45">
        <v>0</v>
      </c>
      <c r="Z273" s="45"/>
      <c r="AA273" s="184" t="s">
        <v>10</v>
      </c>
      <c r="AB273" s="11" t="s">
        <v>335</v>
      </c>
      <c r="AC273" s="60">
        <f t="shared" si="21"/>
        <v>-0.5</v>
      </c>
      <c r="AD273" s="60">
        <f t="shared" si="22"/>
        <v>0</v>
      </c>
      <c r="AE273" s="61">
        <f t="shared" si="23"/>
        <v>-0.5</v>
      </c>
      <c r="AF273" s="61">
        <f>INDEX($BA$26:BF$44,MATCH(AE273,$AZ$26:$AZ$44,-1),MATCH(D273,$BA$25:$BF$25))</f>
        <v>0</v>
      </c>
      <c r="AG273" s="61">
        <v>1</v>
      </c>
      <c r="AH273" s="61">
        <v>1</v>
      </c>
      <c r="AI273" s="61">
        <v>1</v>
      </c>
      <c r="AJ273" s="61">
        <v>1</v>
      </c>
      <c r="AK273" s="61">
        <v>1</v>
      </c>
      <c r="AL273" s="61">
        <v>0.8</v>
      </c>
      <c r="AM273" s="61">
        <f t="shared" si="24"/>
        <v>44</v>
      </c>
      <c r="AN273" s="62">
        <f t="shared" si="25"/>
        <v>0</v>
      </c>
      <c r="AO273" s="62">
        <f t="shared" si="26"/>
        <v>0</v>
      </c>
      <c r="AP273" s="62">
        <f t="shared" si="27"/>
        <v>0</v>
      </c>
      <c r="AQ273" s="62"/>
      <c r="AR273" s="99"/>
      <c r="AS273" s="99"/>
      <c r="AT273" s="99"/>
      <c r="AU273" s="99"/>
    </row>
    <row r="274" spans="1:47">
      <c r="A274" s="11" t="s">
        <v>307</v>
      </c>
      <c r="B274" s="11">
        <v>2826</v>
      </c>
      <c r="D274" s="49" t="s">
        <v>22</v>
      </c>
      <c r="E274" s="47">
        <v>5</v>
      </c>
      <c r="F274" s="47">
        <v>2</v>
      </c>
      <c r="G274" s="47">
        <v>5</v>
      </c>
      <c r="H274" s="47">
        <v>0</v>
      </c>
      <c r="I274" s="47">
        <v>0</v>
      </c>
      <c r="J274" s="47">
        <v>0</v>
      </c>
      <c r="K274" s="47" t="s">
        <v>41</v>
      </c>
      <c r="L274" s="48">
        <v>0</v>
      </c>
      <c r="M274" s="48"/>
      <c r="N274" s="47"/>
      <c r="O274" s="11" t="s">
        <v>10</v>
      </c>
      <c r="P274" s="11" t="s">
        <v>33</v>
      </c>
      <c r="Q274" s="11" t="s">
        <v>25</v>
      </c>
      <c r="W274" s="45">
        <v>0</v>
      </c>
      <c r="X274" s="45">
        <v>1</v>
      </c>
      <c r="Y274" s="45">
        <v>1</v>
      </c>
      <c r="Z274" s="45"/>
      <c r="AA274" s="184" t="s">
        <v>587</v>
      </c>
      <c r="AB274" s="11" t="s">
        <v>347</v>
      </c>
      <c r="AC274" s="60">
        <f t="shared" si="21"/>
        <v>-0.5</v>
      </c>
      <c r="AD274" s="60">
        <f t="shared" si="22"/>
        <v>0</v>
      </c>
      <c r="AE274" s="61">
        <f t="shared" si="23"/>
        <v>-0.5</v>
      </c>
      <c r="AF274" s="61">
        <f>INDEX($BA$26:BF$44,MATCH(AE274,$AZ$26:$AZ$44,-1),MATCH(D274,$BA$25:$BF$25))</f>
        <v>0</v>
      </c>
      <c r="AG274" s="61">
        <v>1</v>
      </c>
      <c r="AH274" s="61">
        <v>1</v>
      </c>
      <c r="AI274" s="61">
        <v>1</v>
      </c>
      <c r="AJ274" s="61">
        <v>1</v>
      </c>
      <c r="AK274" s="61">
        <v>1</v>
      </c>
      <c r="AL274" s="61">
        <v>0.8</v>
      </c>
      <c r="AM274" s="61">
        <f t="shared" si="24"/>
        <v>44</v>
      </c>
      <c r="AN274" s="62">
        <f t="shared" si="25"/>
        <v>0</v>
      </c>
      <c r="AO274" s="62">
        <f t="shared" si="26"/>
        <v>0</v>
      </c>
      <c r="AP274" s="62">
        <f t="shared" si="27"/>
        <v>0</v>
      </c>
      <c r="AQ274" s="62"/>
      <c r="AR274" s="99"/>
      <c r="AS274" s="99"/>
      <c r="AT274" s="99"/>
      <c r="AU274" s="99"/>
    </row>
    <row r="275" spans="1:47">
      <c r="A275" s="58" t="s">
        <v>309</v>
      </c>
      <c r="B275" s="58">
        <v>2833</v>
      </c>
      <c r="C275" s="58"/>
      <c r="D275" s="63" t="s">
        <v>22</v>
      </c>
      <c r="E275" s="64">
        <v>7</v>
      </c>
      <c r="F275" s="64">
        <v>6</v>
      </c>
      <c r="G275" s="64">
        <v>5</v>
      </c>
      <c r="H275" s="64">
        <v>0</v>
      </c>
      <c r="I275" s="64">
        <v>0</v>
      </c>
      <c r="J275" s="64">
        <v>0</v>
      </c>
      <c r="K275" s="64" t="s">
        <v>41</v>
      </c>
      <c r="L275" s="65">
        <v>0</v>
      </c>
      <c r="M275" s="65"/>
      <c r="N275" s="64"/>
      <c r="O275" s="58" t="s">
        <v>10</v>
      </c>
      <c r="P275" s="58" t="s">
        <v>33</v>
      </c>
      <c r="Q275" s="58" t="s">
        <v>25</v>
      </c>
      <c r="R275" s="58"/>
      <c r="S275" s="58"/>
      <c r="T275" s="58"/>
      <c r="U275" s="58"/>
      <c r="V275" s="58"/>
      <c r="W275" s="67">
        <v>0</v>
      </c>
      <c r="X275" s="67">
        <v>1</v>
      </c>
      <c r="Y275" s="67">
        <v>3</v>
      </c>
      <c r="Z275" s="67"/>
      <c r="AA275" s="185" t="s">
        <v>587</v>
      </c>
      <c r="AB275" s="58" t="s">
        <v>351</v>
      </c>
      <c r="AC275" s="60">
        <f t="shared" si="21"/>
        <v>-0.5</v>
      </c>
      <c r="AD275" s="60">
        <f t="shared" si="22"/>
        <v>0</v>
      </c>
      <c r="AE275" s="61">
        <f t="shared" si="23"/>
        <v>-0.5</v>
      </c>
      <c r="AF275" s="61">
        <f>INDEX($BA$26:BF$44,MATCH(AE275,$AZ$26:$AZ$44,-1),MATCH(D275,$BA$25:$BF$25))</f>
        <v>0</v>
      </c>
      <c r="AG275" s="61">
        <v>1</v>
      </c>
      <c r="AH275" s="61">
        <v>1</v>
      </c>
      <c r="AI275" s="61">
        <v>1</v>
      </c>
      <c r="AJ275" s="61">
        <v>1</v>
      </c>
      <c r="AK275" s="61">
        <v>1</v>
      </c>
      <c r="AL275" s="61">
        <v>0.8</v>
      </c>
      <c r="AM275" s="68">
        <f t="shared" si="24"/>
        <v>44</v>
      </c>
      <c r="AN275" s="69">
        <f t="shared" si="25"/>
        <v>0</v>
      </c>
      <c r="AO275" s="69">
        <f t="shared" si="26"/>
        <v>0</v>
      </c>
      <c r="AP275" s="69">
        <f t="shared" si="27"/>
        <v>0</v>
      </c>
      <c r="AQ275" s="62"/>
      <c r="AR275" s="99"/>
      <c r="AS275" s="99"/>
      <c r="AT275" s="99"/>
      <c r="AU275" s="99"/>
    </row>
    <row r="276" spans="1:47">
      <c r="A276" s="58" t="s">
        <v>310</v>
      </c>
      <c r="B276" s="58">
        <v>2840</v>
      </c>
      <c r="C276" s="58"/>
      <c r="D276" s="63" t="s">
        <v>22</v>
      </c>
      <c r="E276" s="64">
        <v>7</v>
      </c>
      <c r="F276" s="64">
        <v>5</v>
      </c>
      <c r="G276" s="64">
        <v>7</v>
      </c>
      <c r="H276" s="64">
        <v>0</v>
      </c>
      <c r="I276" s="64">
        <v>0</v>
      </c>
      <c r="J276" s="64">
        <v>0</v>
      </c>
      <c r="K276" s="64" t="s">
        <v>41</v>
      </c>
      <c r="L276" s="65">
        <v>0</v>
      </c>
      <c r="M276" s="65"/>
      <c r="N276" s="64"/>
      <c r="O276" s="58" t="s">
        <v>10</v>
      </c>
      <c r="P276" s="58" t="s">
        <v>33</v>
      </c>
      <c r="Q276" s="58" t="s">
        <v>25</v>
      </c>
      <c r="R276" s="58"/>
      <c r="S276" s="58"/>
      <c r="T276" s="58"/>
      <c r="U276" s="58"/>
      <c r="V276" s="58"/>
      <c r="W276" s="67">
        <v>0</v>
      </c>
      <c r="X276" s="67">
        <v>0</v>
      </c>
      <c r="Y276" s="67">
        <v>2</v>
      </c>
      <c r="Z276" s="67"/>
      <c r="AA276" s="185" t="s">
        <v>10</v>
      </c>
      <c r="AB276" s="58" t="s">
        <v>351</v>
      </c>
      <c r="AC276" s="60">
        <f t="shared" ref="AC276:AC310" si="28">VLOOKUP(L276,$AS$23:$AU$40,3)</f>
        <v>-0.5</v>
      </c>
      <c r="AD276" s="60">
        <f t="shared" ref="AD276:AD310" si="29">VLOOKUP(H276,$AW$23:$AX$36,2)</f>
        <v>0</v>
      </c>
      <c r="AE276" s="61">
        <f t="shared" ref="AE276:AE339" si="30">AC276+AD276</f>
        <v>-0.5</v>
      </c>
      <c r="AF276" s="61">
        <f>INDEX($BA$26:BF$44,MATCH(AE276,$AZ$26:$AZ$44,-1),MATCH(D276,$BA$25:$BF$25))</f>
        <v>0</v>
      </c>
      <c r="AG276" s="61">
        <v>1</v>
      </c>
      <c r="AH276" s="61">
        <v>1</v>
      </c>
      <c r="AI276" s="61">
        <v>1</v>
      </c>
      <c r="AJ276" s="61">
        <v>0.8</v>
      </c>
      <c r="AK276" s="61">
        <v>0.8</v>
      </c>
      <c r="AL276" s="61">
        <v>0.8</v>
      </c>
      <c r="AM276" s="68">
        <f t="shared" ref="AM276:AM339" si="31">(VLOOKUP(L276,$AS$23:$AV$40,4))*AG276*AH276*AI276*AJ276*AK276*AL276</f>
        <v>28.160000000000004</v>
      </c>
      <c r="AN276" s="69">
        <f t="shared" ref="AN276:AN339" si="32">AM276*((10^H276)*W276)</f>
        <v>0</v>
      </c>
      <c r="AO276" s="69">
        <f t="shared" ref="AO276:AO310" si="33">INDEX($BK$23:$BU$36,MATCH(L276,$BJ$23:$BJ$36),MATCH(H276,$BK$22:$BU$22))</f>
        <v>0</v>
      </c>
      <c r="AP276" s="69">
        <f t="shared" ref="AP276:AP339" si="34">AO276*W276</f>
        <v>0</v>
      </c>
      <c r="AR276" s="99"/>
      <c r="AS276" s="99"/>
      <c r="AT276" s="99"/>
      <c r="AU276" s="99"/>
    </row>
    <row r="277" spans="1:47">
      <c r="A277" s="11" t="s">
        <v>165</v>
      </c>
      <c r="B277" s="11">
        <v>2903</v>
      </c>
      <c r="D277" s="49" t="s">
        <v>22</v>
      </c>
      <c r="E277" s="47">
        <v>3</v>
      </c>
      <c r="F277" s="47">
        <v>0</v>
      </c>
      <c r="G277" s="47">
        <v>0</v>
      </c>
      <c r="H277" s="47">
        <v>0</v>
      </c>
      <c r="I277" s="47">
        <v>0</v>
      </c>
      <c r="J277" s="47">
        <v>0</v>
      </c>
      <c r="K277" s="47" t="s">
        <v>41</v>
      </c>
      <c r="L277" s="48">
        <v>0</v>
      </c>
      <c r="M277" s="48"/>
      <c r="N277" s="47"/>
      <c r="O277" s="11" t="s">
        <v>10</v>
      </c>
      <c r="P277" s="11" t="s">
        <v>33</v>
      </c>
      <c r="Q277" s="11" t="s">
        <v>25</v>
      </c>
      <c r="R277" s="11" t="s">
        <v>34</v>
      </c>
      <c r="W277" s="45">
        <v>0</v>
      </c>
      <c r="X277" s="45">
        <v>1</v>
      </c>
      <c r="Y277" s="45">
        <v>3</v>
      </c>
      <c r="Z277" s="45"/>
      <c r="AA277" s="184" t="s">
        <v>10</v>
      </c>
      <c r="AB277" s="11" t="s">
        <v>335</v>
      </c>
      <c r="AC277" s="60">
        <f t="shared" si="28"/>
        <v>-0.5</v>
      </c>
      <c r="AD277" s="60">
        <f t="shared" si="29"/>
        <v>0</v>
      </c>
      <c r="AE277" s="61">
        <f t="shared" si="30"/>
        <v>-0.5</v>
      </c>
      <c r="AF277" s="61">
        <f>INDEX($BA$26:BF$44,MATCH(AE277,$AZ$26:$AZ$44,-1),MATCH(D277,$BA$25:$BF$25))</f>
        <v>0</v>
      </c>
      <c r="AG277" s="61">
        <v>1</v>
      </c>
      <c r="AH277" s="61">
        <v>1</v>
      </c>
      <c r="AI277" s="61">
        <v>1</v>
      </c>
      <c r="AJ277" s="61">
        <v>1</v>
      </c>
      <c r="AK277" s="61">
        <v>1</v>
      </c>
      <c r="AL277" s="61">
        <v>0.8</v>
      </c>
      <c r="AM277" s="61">
        <f t="shared" si="31"/>
        <v>44</v>
      </c>
      <c r="AN277" s="62">
        <f t="shared" si="32"/>
        <v>0</v>
      </c>
      <c r="AO277" s="62">
        <f t="shared" si="33"/>
        <v>0</v>
      </c>
      <c r="AP277" s="62">
        <f t="shared" si="34"/>
        <v>0</v>
      </c>
      <c r="AQ277" s="62"/>
      <c r="AR277" s="99"/>
      <c r="AS277" s="99"/>
      <c r="AT277" s="99"/>
      <c r="AU277" s="99"/>
    </row>
    <row r="278" spans="1:47">
      <c r="A278" s="11" t="s">
        <v>167</v>
      </c>
      <c r="B278" s="11">
        <v>2908</v>
      </c>
      <c r="D278" s="49" t="s">
        <v>22</v>
      </c>
      <c r="E278" s="47">
        <v>5</v>
      </c>
      <c r="F278" s="47">
        <v>1</v>
      </c>
      <c r="G278" s="47">
        <v>2</v>
      </c>
      <c r="H278" s="47">
        <v>0</v>
      </c>
      <c r="I278" s="47">
        <v>0</v>
      </c>
      <c r="J278" s="47">
        <v>0</v>
      </c>
      <c r="K278" s="47" t="s">
        <v>41</v>
      </c>
      <c r="L278" s="48">
        <v>0</v>
      </c>
      <c r="M278" s="48"/>
      <c r="N278" s="47"/>
      <c r="O278" s="11" t="s">
        <v>10</v>
      </c>
      <c r="P278" s="11" t="s">
        <v>32</v>
      </c>
      <c r="Q278" s="11" t="s">
        <v>33</v>
      </c>
      <c r="R278" s="11" t="s">
        <v>25</v>
      </c>
      <c r="W278" s="45">
        <v>0</v>
      </c>
      <c r="X278" s="45">
        <v>2</v>
      </c>
      <c r="Y278" s="45">
        <v>2</v>
      </c>
      <c r="Z278" s="45"/>
      <c r="AA278" s="184" t="s">
        <v>10</v>
      </c>
      <c r="AB278" s="11" t="s">
        <v>335</v>
      </c>
      <c r="AC278" s="60">
        <f t="shared" si="28"/>
        <v>-0.5</v>
      </c>
      <c r="AD278" s="60">
        <f t="shared" si="29"/>
        <v>0</v>
      </c>
      <c r="AE278" s="61">
        <f t="shared" si="30"/>
        <v>-0.5</v>
      </c>
      <c r="AF278" s="61">
        <f>INDEX($BA$26:BF$44,MATCH(AE278,$AZ$26:$AZ$44,-1),MATCH(D278,$BA$25:$BF$25))</f>
        <v>0</v>
      </c>
      <c r="AG278" s="61">
        <v>1</v>
      </c>
      <c r="AH278" s="61">
        <v>1</v>
      </c>
      <c r="AI278" s="61">
        <v>1</v>
      </c>
      <c r="AJ278" s="61">
        <v>1</v>
      </c>
      <c r="AK278" s="61">
        <v>1</v>
      </c>
      <c r="AL278" s="61">
        <v>0.8</v>
      </c>
      <c r="AM278" s="61">
        <f t="shared" si="31"/>
        <v>44</v>
      </c>
      <c r="AN278" s="62">
        <f t="shared" si="32"/>
        <v>0</v>
      </c>
      <c r="AO278" s="62">
        <f t="shared" si="33"/>
        <v>0</v>
      </c>
      <c r="AP278" s="62">
        <f t="shared" si="34"/>
        <v>0</v>
      </c>
      <c r="AQ278" s="62"/>
      <c r="AR278" s="99"/>
      <c r="AS278" s="99"/>
      <c r="AT278" s="99"/>
      <c r="AU278" s="99"/>
    </row>
    <row r="279" spans="1:47">
      <c r="A279" s="11" t="s">
        <v>168</v>
      </c>
      <c r="B279" s="11">
        <v>2909</v>
      </c>
      <c r="D279" s="49" t="s">
        <v>22</v>
      </c>
      <c r="E279" s="47">
        <v>0</v>
      </c>
      <c r="F279" s="47">
        <v>0</v>
      </c>
      <c r="G279" s="47">
        <v>0</v>
      </c>
      <c r="H279" s="47">
        <v>0</v>
      </c>
      <c r="I279" s="47">
        <v>0</v>
      </c>
      <c r="J279" s="47">
        <v>0</v>
      </c>
      <c r="K279" s="47" t="s">
        <v>41</v>
      </c>
      <c r="L279" s="48">
        <v>0</v>
      </c>
      <c r="M279" s="48"/>
      <c r="N279" s="47"/>
      <c r="O279" s="11" t="s">
        <v>36</v>
      </c>
      <c r="P279" s="11" t="s">
        <v>10</v>
      </c>
      <c r="Q279" s="11" t="s">
        <v>33</v>
      </c>
      <c r="R279" s="11" t="s">
        <v>25</v>
      </c>
      <c r="W279" s="45">
        <v>0</v>
      </c>
      <c r="X279" s="45">
        <v>0</v>
      </c>
      <c r="Y279" s="45">
        <v>0</v>
      </c>
      <c r="Z279" s="45"/>
      <c r="AA279" s="184" t="s">
        <v>10</v>
      </c>
      <c r="AB279" s="11" t="s">
        <v>335</v>
      </c>
      <c r="AC279" s="60">
        <f t="shared" si="28"/>
        <v>-0.5</v>
      </c>
      <c r="AD279" s="60">
        <f t="shared" si="29"/>
        <v>0</v>
      </c>
      <c r="AE279" s="61">
        <f t="shared" si="30"/>
        <v>-0.5</v>
      </c>
      <c r="AF279" s="61">
        <f>INDEX($BA$26:BF$44,MATCH(AE279,$AZ$26:$AZ$44,-1),MATCH(D279,$BA$25:$BF$25))</f>
        <v>0</v>
      </c>
      <c r="AG279" s="61">
        <v>1</v>
      </c>
      <c r="AH279" s="61">
        <v>1</v>
      </c>
      <c r="AI279" s="61">
        <v>1</v>
      </c>
      <c r="AJ279" s="61">
        <v>1</v>
      </c>
      <c r="AK279" s="61">
        <v>1</v>
      </c>
      <c r="AL279" s="61">
        <v>0.8</v>
      </c>
      <c r="AM279" s="61">
        <f t="shared" si="31"/>
        <v>44</v>
      </c>
      <c r="AN279" s="62">
        <f t="shared" si="32"/>
        <v>0</v>
      </c>
      <c r="AO279" s="62">
        <f t="shared" si="33"/>
        <v>0</v>
      </c>
      <c r="AP279" s="62">
        <f t="shared" si="34"/>
        <v>0</v>
      </c>
      <c r="AQ279" s="62"/>
      <c r="AR279" s="99"/>
      <c r="AS279" s="99"/>
      <c r="AT279" s="99"/>
      <c r="AU279" s="99"/>
    </row>
    <row r="280" spans="1:47">
      <c r="A280" s="11" t="s">
        <v>311</v>
      </c>
      <c r="B280" s="11">
        <v>2925</v>
      </c>
      <c r="D280" s="49" t="s">
        <v>22</v>
      </c>
      <c r="E280" s="47">
        <v>8</v>
      </c>
      <c r="F280" s="47" t="s">
        <v>14</v>
      </c>
      <c r="G280" s="47">
        <v>3</v>
      </c>
      <c r="H280" s="47">
        <v>0</v>
      </c>
      <c r="I280" s="47">
        <v>0</v>
      </c>
      <c r="J280" s="47">
        <v>0</v>
      </c>
      <c r="K280" s="47" t="s">
        <v>41</v>
      </c>
      <c r="L280" s="48">
        <v>0</v>
      </c>
      <c r="M280" s="48"/>
      <c r="N280" s="47"/>
      <c r="O280" s="11" t="s">
        <v>10</v>
      </c>
      <c r="P280" s="11" t="s">
        <v>21</v>
      </c>
      <c r="Q280" s="11" t="s">
        <v>33</v>
      </c>
      <c r="R280" s="11" t="s">
        <v>25</v>
      </c>
      <c r="W280" s="45">
        <v>0</v>
      </c>
      <c r="X280" s="45">
        <v>0</v>
      </c>
      <c r="Y280" s="45">
        <v>3</v>
      </c>
      <c r="Z280" s="45"/>
      <c r="AA280" s="184" t="s">
        <v>587</v>
      </c>
      <c r="AB280" s="11" t="s">
        <v>347</v>
      </c>
      <c r="AC280" s="60">
        <f t="shared" si="28"/>
        <v>-0.5</v>
      </c>
      <c r="AD280" s="60">
        <f t="shared" si="29"/>
        <v>0</v>
      </c>
      <c r="AE280" s="61">
        <f t="shared" si="30"/>
        <v>-0.5</v>
      </c>
      <c r="AF280" s="61">
        <f>INDEX($BA$26:BF$44,MATCH(AE280,$AZ$26:$AZ$44,-1),MATCH(D280,$BA$25:$BF$25))</f>
        <v>0</v>
      </c>
      <c r="AG280" s="61">
        <v>1</v>
      </c>
      <c r="AH280" s="61">
        <v>1</v>
      </c>
      <c r="AI280" s="61">
        <v>1</v>
      </c>
      <c r="AJ280" s="61">
        <v>1</v>
      </c>
      <c r="AK280" s="61">
        <v>0.8</v>
      </c>
      <c r="AL280" s="61">
        <v>0.8</v>
      </c>
      <c r="AM280" s="61">
        <f t="shared" si="31"/>
        <v>35.200000000000003</v>
      </c>
      <c r="AN280" s="62">
        <f t="shared" si="32"/>
        <v>0</v>
      </c>
      <c r="AO280" s="62">
        <f t="shared" si="33"/>
        <v>0</v>
      </c>
      <c r="AP280" s="62">
        <f t="shared" si="34"/>
        <v>0</v>
      </c>
      <c r="AQ280" s="62"/>
      <c r="AR280" s="99"/>
      <c r="AS280" s="99"/>
      <c r="AT280" s="99"/>
      <c r="AU280" s="99"/>
    </row>
    <row r="281" spans="1:47">
      <c r="A281" s="11" t="s">
        <v>312</v>
      </c>
      <c r="B281" s="11">
        <v>2934</v>
      </c>
      <c r="D281" s="49" t="s">
        <v>22</v>
      </c>
      <c r="E281" s="47">
        <v>1</v>
      </c>
      <c r="F281" s="47">
        <v>1</v>
      </c>
      <c r="G281" s="47">
        <v>0</v>
      </c>
      <c r="H281" s="47">
        <v>0</v>
      </c>
      <c r="I281" s="47">
        <v>0</v>
      </c>
      <c r="J281" s="47">
        <v>0</v>
      </c>
      <c r="K281" s="47" t="s">
        <v>41</v>
      </c>
      <c r="L281" s="48">
        <v>0</v>
      </c>
      <c r="M281" s="48"/>
      <c r="N281" s="47"/>
      <c r="O281" s="11" t="s">
        <v>10</v>
      </c>
      <c r="P281" s="11" t="s">
        <v>33</v>
      </c>
      <c r="Q281" s="11" t="s">
        <v>25</v>
      </c>
      <c r="W281" s="45">
        <v>0</v>
      </c>
      <c r="X281" s="45">
        <v>2</v>
      </c>
      <c r="Y281" s="45">
        <v>2</v>
      </c>
      <c r="Z281" s="45"/>
      <c r="AA281" s="184" t="s">
        <v>587</v>
      </c>
      <c r="AB281" s="11" t="s">
        <v>351</v>
      </c>
      <c r="AC281" s="60">
        <f t="shared" si="28"/>
        <v>-0.5</v>
      </c>
      <c r="AD281" s="60">
        <f t="shared" si="29"/>
        <v>0</v>
      </c>
      <c r="AE281" s="61">
        <f t="shared" si="30"/>
        <v>-0.5</v>
      </c>
      <c r="AF281" s="61">
        <f>INDEX($BA$26:BF$44,MATCH(AE281,$AZ$26:$AZ$44,-1),MATCH(D281,$BA$25:$BF$25))</f>
        <v>0</v>
      </c>
      <c r="AG281" s="61">
        <v>1</v>
      </c>
      <c r="AH281" s="61">
        <v>1</v>
      </c>
      <c r="AI281" s="61">
        <v>1</v>
      </c>
      <c r="AJ281" s="61">
        <v>1</v>
      </c>
      <c r="AK281" s="61">
        <v>0.8</v>
      </c>
      <c r="AL281" s="61">
        <v>0.8</v>
      </c>
      <c r="AM281" s="61">
        <f t="shared" si="31"/>
        <v>35.200000000000003</v>
      </c>
      <c r="AN281" s="62">
        <f t="shared" si="32"/>
        <v>0</v>
      </c>
      <c r="AO281" s="62">
        <f t="shared" si="33"/>
        <v>0</v>
      </c>
      <c r="AP281" s="62">
        <f t="shared" si="34"/>
        <v>0</v>
      </c>
      <c r="AQ281" s="62"/>
      <c r="AR281" s="99"/>
      <c r="AS281" s="99"/>
      <c r="AT281" s="99"/>
      <c r="AU281" s="99"/>
    </row>
    <row r="282" spans="1:47">
      <c r="A282" s="11" t="s">
        <v>313</v>
      </c>
      <c r="B282" s="11">
        <v>2936</v>
      </c>
      <c r="D282" s="49" t="s">
        <v>22</v>
      </c>
      <c r="E282" s="47">
        <v>9</v>
      </c>
      <c r="F282" s="47" t="s">
        <v>15</v>
      </c>
      <c r="G282" s="47">
        <v>7</v>
      </c>
      <c r="H282" s="47">
        <v>0</v>
      </c>
      <c r="I282" s="47">
        <v>0</v>
      </c>
      <c r="J282" s="47">
        <v>0</v>
      </c>
      <c r="K282" s="47" t="s">
        <v>41</v>
      </c>
      <c r="L282" s="48">
        <v>0</v>
      </c>
      <c r="M282" s="48"/>
      <c r="N282" s="47"/>
      <c r="O282" s="11" t="s">
        <v>10</v>
      </c>
      <c r="P282" s="11" t="s">
        <v>21</v>
      </c>
      <c r="Q282" s="11" t="s">
        <v>33</v>
      </c>
      <c r="R282" s="11" t="s">
        <v>25</v>
      </c>
      <c r="W282" s="45">
        <v>0</v>
      </c>
      <c r="X282" s="45">
        <v>2</v>
      </c>
      <c r="Y282" s="45">
        <v>4</v>
      </c>
      <c r="Z282" s="45"/>
      <c r="AA282" s="184" t="s">
        <v>10</v>
      </c>
      <c r="AB282" s="11" t="s">
        <v>351</v>
      </c>
      <c r="AC282" s="60">
        <f t="shared" si="28"/>
        <v>-0.5</v>
      </c>
      <c r="AD282" s="60">
        <f t="shared" si="29"/>
        <v>0</v>
      </c>
      <c r="AE282" s="61">
        <f t="shared" si="30"/>
        <v>-0.5</v>
      </c>
      <c r="AF282" s="61">
        <f>INDEX($BA$26:BF$44,MATCH(AE282,$AZ$26:$AZ$44,-1),MATCH(D282,$BA$25:$BF$25))</f>
        <v>0</v>
      </c>
      <c r="AG282" s="61">
        <v>1</v>
      </c>
      <c r="AH282" s="61">
        <v>1</v>
      </c>
      <c r="AI282" s="61">
        <v>1</v>
      </c>
      <c r="AJ282" s="61">
        <v>1</v>
      </c>
      <c r="AK282" s="61">
        <v>1</v>
      </c>
      <c r="AL282" s="61">
        <v>0.8</v>
      </c>
      <c r="AM282" s="61">
        <f t="shared" si="31"/>
        <v>44</v>
      </c>
      <c r="AN282" s="62">
        <f t="shared" si="32"/>
        <v>0</v>
      </c>
      <c r="AO282" s="62">
        <f t="shared" si="33"/>
        <v>0</v>
      </c>
      <c r="AP282" s="62">
        <f t="shared" si="34"/>
        <v>0</v>
      </c>
      <c r="AQ282" s="62"/>
      <c r="AR282" s="99"/>
      <c r="AS282" s="99"/>
      <c r="AT282" s="99"/>
      <c r="AU282" s="99"/>
    </row>
    <row r="283" spans="1:47">
      <c r="A283" s="11" t="s">
        <v>314</v>
      </c>
      <c r="B283" s="11">
        <v>2939</v>
      </c>
      <c r="D283" s="49" t="s">
        <v>22</v>
      </c>
      <c r="E283" s="47">
        <v>5</v>
      </c>
      <c r="F283" s="47">
        <v>4</v>
      </c>
      <c r="G283" s="47" t="s">
        <v>15</v>
      </c>
      <c r="H283" s="47">
        <v>0</v>
      </c>
      <c r="I283" s="47">
        <v>0</v>
      </c>
      <c r="J283" s="47">
        <v>0</v>
      </c>
      <c r="K283" s="47" t="s">
        <v>41</v>
      </c>
      <c r="L283" s="48">
        <v>0</v>
      </c>
      <c r="M283" s="48"/>
      <c r="N283" s="47"/>
      <c r="O283" s="11" t="s">
        <v>10</v>
      </c>
      <c r="P283" s="11" t="s">
        <v>33</v>
      </c>
      <c r="Q283" s="11" t="s">
        <v>25</v>
      </c>
      <c r="R283" s="11" t="s">
        <v>30</v>
      </c>
      <c r="W283" s="45">
        <v>0</v>
      </c>
      <c r="X283" s="45">
        <v>0</v>
      </c>
      <c r="Y283" s="45">
        <v>0</v>
      </c>
      <c r="Z283" s="45"/>
      <c r="AA283" s="184" t="s">
        <v>10</v>
      </c>
      <c r="AB283" s="11" t="s">
        <v>351</v>
      </c>
      <c r="AC283" s="60">
        <f t="shared" si="28"/>
        <v>-0.5</v>
      </c>
      <c r="AD283" s="60">
        <f t="shared" si="29"/>
        <v>0</v>
      </c>
      <c r="AE283" s="61">
        <f t="shared" si="30"/>
        <v>-0.5</v>
      </c>
      <c r="AF283" s="61">
        <f>INDEX($BA$26:BF$44,MATCH(AE283,$AZ$26:$AZ$44,-1),MATCH(D283,$BA$25:$BF$25))</f>
        <v>0</v>
      </c>
      <c r="AG283" s="61">
        <v>1</v>
      </c>
      <c r="AH283" s="61">
        <v>1</v>
      </c>
      <c r="AI283" s="61">
        <v>1</v>
      </c>
      <c r="AJ283" s="61">
        <v>1</v>
      </c>
      <c r="AK283" s="61">
        <v>0.8</v>
      </c>
      <c r="AL283" s="61">
        <v>0.8</v>
      </c>
      <c r="AM283" s="61">
        <f t="shared" si="31"/>
        <v>35.200000000000003</v>
      </c>
      <c r="AN283" s="62">
        <f t="shared" si="32"/>
        <v>0</v>
      </c>
      <c r="AO283" s="62">
        <f t="shared" si="33"/>
        <v>0</v>
      </c>
      <c r="AP283" s="62">
        <f t="shared" si="34"/>
        <v>0</v>
      </c>
      <c r="AQ283" s="62"/>
      <c r="AR283" s="99"/>
      <c r="AS283" s="99"/>
      <c r="AT283" s="99"/>
      <c r="AU283" s="99"/>
    </row>
    <row r="284" spans="1:47">
      <c r="A284" s="11" t="s">
        <v>315</v>
      </c>
      <c r="B284" s="11">
        <v>2940</v>
      </c>
      <c r="D284" s="49" t="s">
        <v>22</v>
      </c>
      <c r="E284" s="47">
        <v>6</v>
      </c>
      <c r="F284" s="47">
        <v>4</v>
      </c>
      <c r="G284" s="47">
        <v>2</v>
      </c>
      <c r="H284" s="47">
        <v>0</v>
      </c>
      <c r="I284" s="47">
        <v>0</v>
      </c>
      <c r="J284" s="47">
        <v>0</v>
      </c>
      <c r="K284" s="47" t="s">
        <v>41</v>
      </c>
      <c r="L284" s="48">
        <v>0</v>
      </c>
      <c r="M284" s="48"/>
      <c r="N284" s="47"/>
      <c r="O284" s="11" t="s">
        <v>10</v>
      </c>
      <c r="P284" s="11" t="s">
        <v>33</v>
      </c>
      <c r="Q284" s="11" t="s">
        <v>25</v>
      </c>
      <c r="R284" s="11" t="s">
        <v>6</v>
      </c>
      <c r="W284" s="45">
        <v>0</v>
      </c>
      <c r="X284" s="45">
        <v>0</v>
      </c>
      <c r="Y284" s="45">
        <v>2</v>
      </c>
      <c r="Z284" s="45"/>
      <c r="AA284" s="184" t="s">
        <v>10</v>
      </c>
      <c r="AB284" s="11" t="s">
        <v>351</v>
      </c>
      <c r="AC284" s="60">
        <f t="shared" si="28"/>
        <v>-0.5</v>
      </c>
      <c r="AD284" s="60">
        <f t="shared" si="29"/>
        <v>0</v>
      </c>
      <c r="AE284" s="61">
        <f t="shared" si="30"/>
        <v>-0.5</v>
      </c>
      <c r="AF284" s="61">
        <f>INDEX($BA$26:BF$44,MATCH(AE284,$AZ$26:$AZ$44,-1),MATCH(D284,$BA$25:$BF$25))</f>
        <v>0</v>
      </c>
      <c r="AG284" s="61">
        <v>1</v>
      </c>
      <c r="AH284" s="61">
        <v>1</v>
      </c>
      <c r="AI284" s="61">
        <v>1</v>
      </c>
      <c r="AJ284" s="61">
        <v>1</v>
      </c>
      <c r="AK284" s="61">
        <v>1</v>
      </c>
      <c r="AL284" s="61">
        <v>0.8</v>
      </c>
      <c r="AM284" s="61">
        <f t="shared" si="31"/>
        <v>44</v>
      </c>
      <c r="AN284" s="62">
        <f t="shared" si="32"/>
        <v>0</v>
      </c>
      <c r="AO284" s="62">
        <f t="shared" si="33"/>
        <v>0</v>
      </c>
      <c r="AP284" s="62">
        <f t="shared" si="34"/>
        <v>0</v>
      </c>
      <c r="AQ284" s="62"/>
      <c r="AR284" s="100"/>
      <c r="AS284" s="100"/>
      <c r="AT284" s="100"/>
      <c r="AU284" s="100"/>
    </row>
    <row r="285" spans="1:47">
      <c r="A285" s="11" t="s">
        <v>169</v>
      </c>
      <c r="B285" s="11">
        <v>3003</v>
      </c>
      <c r="D285" s="49" t="s">
        <v>22</v>
      </c>
      <c r="E285" s="47">
        <v>6</v>
      </c>
      <c r="F285" s="47">
        <v>4</v>
      </c>
      <c r="G285" s="47">
        <v>5</v>
      </c>
      <c r="H285" s="47">
        <v>0</v>
      </c>
      <c r="I285" s="47">
        <v>0</v>
      </c>
      <c r="J285" s="47">
        <v>0</v>
      </c>
      <c r="K285" s="47" t="s">
        <v>41</v>
      </c>
      <c r="L285" s="48">
        <v>0</v>
      </c>
      <c r="M285" s="48"/>
      <c r="N285" s="47"/>
      <c r="O285" s="11" t="s">
        <v>10</v>
      </c>
      <c r="P285" s="11" t="s">
        <v>33</v>
      </c>
      <c r="Q285" s="11" t="s">
        <v>25</v>
      </c>
      <c r="W285" s="45">
        <v>0</v>
      </c>
      <c r="X285" s="45">
        <v>1</v>
      </c>
      <c r="Y285" s="45">
        <v>4</v>
      </c>
      <c r="Z285" s="45"/>
      <c r="AA285" s="184" t="s">
        <v>10</v>
      </c>
      <c r="AB285" s="11" t="s">
        <v>335</v>
      </c>
      <c r="AC285" s="60">
        <f t="shared" si="28"/>
        <v>-0.5</v>
      </c>
      <c r="AD285" s="60">
        <f t="shared" si="29"/>
        <v>0</v>
      </c>
      <c r="AE285" s="61">
        <f t="shared" si="30"/>
        <v>-0.5</v>
      </c>
      <c r="AF285" s="61">
        <f>INDEX($BA$26:BF$44,MATCH(AE285,$AZ$26:$AZ$44,-1),MATCH(D285,$BA$25:$BF$25))</f>
        <v>0</v>
      </c>
      <c r="AG285" s="61">
        <v>1</v>
      </c>
      <c r="AH285" s="61">
        <v>1</v>
      </c>
      <c r="AI285" s="61">
        <v>1</v>
      </c>
      <c r="AJ285" s="61">
        <v>1</v>
      </c>
      <c r="AK285" s="61">
        <v>0.8</v>
      </c>
      <c r="AL285" s="61">
        <v>0.8</v>
      </c>
      <c r="AM285" s="61">
        <f t="shared" si="31"/>
        <v>35.200000000000003</v>
      </c>
      <c r="AN285" s="62">
        <f t="shared" si="32"/>
        <v>0</v>
      </c>
      <c r="AO285" s="62">
        <f t="shared" si="33"/>
        <v>0</v>
      </c>
      <c r="AP285" s="62">
        <f t="shared" si="34"/>
        <v>0</v>
      </c>
      <c r="AQ285" s="62"/>
      <c r="AR285" s="99"/>
      <c r="AS285" s="99"/>
      <c r="AT285" s="99"/>
      <c r="AU285" s="99"/>
    </row>
    <row r="286" spans="1:47">
      <c r="A286" s="78" t="s">
        <v>170</v>
      </c>
      <c r="B286" s="78">
        <v>3004</v>
      </c>
      <c r="C286" s="78"/>
      <c r="D286" s="79" t="s">
        <v>22</v>
      </c>
      <c r="E286" s="80">
        <v>4</v>
      </c>
      <c r="F286" s="80">
        <v>5</v>
      </c>
      <c r="G286" s="80">
        <v>3</v>
      </c>
      <c r="H286" s="80">
        <v>0</v>
      </c>
      <c r="I286" s="80">
        <v>0</v>
      </c>
      <c r="J286" s="80">
        <v>0</v>
      </c>
      <c r="K286" s="80" t="s">
        <v>41</v>
      </c>
      <c r="L286" s="81">
        <v>0</v>
      </c>
      <c r="M286" s="81"/>
      <c r="N286" s="80"/>
      <c r="O286" s="78" t="s">
        <v>10</v>
      </c>
      <c r="P286" s="78" t="s">
        <v>33</v>
      </c>
      <c r="Q286" s="78" t="s">
        <v>25</v>
      </c>
      <c r="R286" s="78" t="s">
        <v>6</v>
      </c>
      <c r="S286" s="78"/>
      <c r="T286" s="78"/>
      <c r="U286" s="78"/>
      <c r="V286" s="78"/>
      <c r="W286" s="56">
        <v>0</v>
      </c>
      <c r="X286" s="56">
        <v>0</v>
      </c>
      <c r="Y286" s="56">
        <v>3</v>
      </c>
      <c r="Z286" s="56"/>
      <c r="AA286" s="186" t="s">
        <v>10</v>
      </c>
      <c r="AB286" s="78" t="s">
        <v>335</v>
      </c>
      <c r="AC286" s="60">
        <f t="shared" si="28"/>
        <v>-0.5</v>
      </c>
      <c r="AD286" s="60">
        <f t="shared" si="29"/>
        <v>0</v>
      </c>
      <c r="AE286" s="61">
        <f t="shared" si="30"/>
        <v>-0.5</v>
      </c>
      <c r="AF286" s="61">
        <f>INDEX($BA$26:BF$44,MATCH(AE286,$AZ$26:$AZ$44,-1),MATCH(D286,$BA$25:$BF$25))</f>
        <v>0</v>
      </c>
      <c r="AG286" s="61">
        <v>1</v>
      </c>
      <c r="AH286" s="61">
        <v>1</v>
      </c>
      <c r="AI286" s="61">
        <v>1</v>
      </c>
      <c r="AJ286" s="61">
        <v>1</v>
      </c>
      <c r="AK286" s="61">
        <v>1</v>
      </c>
      <c r="AL286" s="61">
        <v>0.8</v>
      </c>
      <c r="AM286" s="84">
        <f t="shared" si="31"/>
        <v>44</v>
      </c>
      <c r="AN286" s="85">
        <f t="shared" si="32"/>
        <v>0</v>
      </c>
      <c r="AO286" s="85">
        <f t="shared" si="33"/>
        <v>0</v>
      </c>
      <c r="AP286" s="85">
        <f t="shared" si="34"/>
        <v>0</v>
      </c>
      <c r="AR286" s="99"/>
      <c r="AS286" s="99"/>
      <c r="AT286" s="99"/>
      <c r="AU286" s="99"/>
    </row>
    <row r="287" spans="1:47">
      <c r="A287" s="11" t="s">
        <v>171</v>
      </c>
      <c r="B287" s="11">
        <v>3005</v>
      </c>
      <c r="D287" s="49" t="s">
        <v>22</v>
      </c>
      <c r="E287" s="47">
        <v>7</v>
      </c>
      <c r="F287" s="47">
        <v>9</v>
      </c>
      <c r="G287" s="47">
        <v>8</v>
      </c>
      <c r="H287" s="47">
        <v>0</v>
      </c>
      <c r="I287" s="47">
        <v>0</v>
      </c>
      <c r="J287" s="47">
        <v>0</v>
      </c>
      <c r="K287" s="47" t="s">
        <v>41</v>
      </c>
      <c r="L287" s="48">
        <v>0</v>
      </c>
      <c r="M287" s="48"/>
      <c r="N287" s="47"/>
      <c r="O287" s="11" t="s">
        <v>10</v>
      </c>
      <c r="P287" s="11" t="s">
        <v>33</v>
      </c>
      <c r="Q287" s="11" t="s">
        <v>25</v>
      </c>
      <c r="W287" s="45">
        <v>0</v>
      </c>
      <c r="X287" s="45">
        <v>1</v>
      </c>
      <c r="Y287" s="45">
        <v>4</v>
      </c>
      <c r="Z287" s="45"/>
      <c r="AA287" s="184" t="s">
        <v>10</v>
      </c>
      <c r="AB287" s="11" t="s">
        <v>335</v>
      </c>
      <c r="AC287" s="60">
        <f t="shared" si="28"/>
        <v>-0.5</v>
      </c>
      <c r="AD287" s="60">
        <f t="shared" si="29"/>
        <v>0</v>
      </c>
      <c r="AE287" s="61">
        <f t="shared" si="30"/>
        <v>-0.5</v>
      </c>
      <c r="AF287" s="61">
        <f>INDEX($BA$26:BF$44,MATCH(AE287,$AZ$26:$AZ$44,-1),MATCH(D287,$BA$25:$BF$25))</f>
        <v>0</v>
      </c>
      <c r="AG287" s="61">
        <v>1</v>
      </c>
      <c r="AH287" s="61">
        <v>1</v>
      </c>
      <c r="AI287" s="61">
        <v>1</v>
      </c>
      <c r="AJ287" s="61">
        <v>1</v>
      </c>
      <c r="AK287" s="61">
        <v>0.8</v>
      </c>
      <c r="AL287" s="61">
        <v>0.8</v>
      </c>
      <c r="AM287" s="61">
        <f t="shared" si="31"/>
        <v>35.200000000000003</v>
      </c>
      <c r="AN287" s="62">
        <f t="shared" si="32"/>
        <v>0</v>
      </c>
      <c r="AO287" s="62">
        <f t="shared" si="33"/>
        <v>0</v>
      </c>
      <c r="AP287" s="62">
        <f t="shared" si="34"/>
        <v>0</v>
      </c>
      <c r="AQ287" s="62"/>
      <c r="AR287" s="99"/>
      <c r="AS287" s="99"/>
      <c r="AT287" s="99"/>
      <c r="AU287" s="99"/>
    </row>
    <row r="288" spans="1:47">
      <c r="A288" s="11" t="s">
        <v>172</v>
      </c>
      <c r="B288" s="11">
        <v>3006</v>
      </c>
      <c r="D288" s="49" t="s">
        <v>22</v>
      </c>
      <c r="E288" s="47">
        <v>4</v>
      </c>
      <c r="F288" s="47">
        <v>4</v>
      </c>
      <c r="G288" s="47">
        <v>5</v>
      </c>
      <c r="H288" s="47">
        <v>0</v>
      </c>
      <c r="I288" s="47">
        <v>0</v>
      </c>
      <c r="J288" s="47">
        <v>0</v>
      </c>
      <c r="K288" s="47" t="s">
        <v>41</v>
      </c>
      <c r="L288" s="48">
        <v>0</v>
      </c>
      <c r="M288" s="48"/>
      <c r="N288" s="47"/>
      <c r="O288" s="11" t="s">
        <v>10</v>
      </c>
      <c r="P288" s="11" t="s">
        <v>33</v>
      </c>
      <c r="S288" s="59"/>
      <c r="T288" s="59"/>
      <c r="W288" s="45">
        <v>0</v>
      </c>
      <c r="X288" s="45">
        <v>0</v>
      </c>
      <c r="Y288" s="45">
        <v>3</v>
      </c>
      <c r="Z288" s="45"/>
      <c r="AA288" s="184" t="s">
        <v>10</v>
      </c>
      <c r="AB288" s="11" t="s">
        <v>335</v>
      </c>
      <c r="AC288" s="60">
        <f t="shared" si="28"/>
        <v>-0.5</v>
      </c>
      <c r="AD288" s="60">
        <f t="shared" si="29"/>
        <v>0</v>
      </c>
      <c r="AE288" s="61">
        <f t="shared" si="30"/>
        <v>-0.5</v>
      </c>
      <c r="AF288" s="61">
        <f>INDEX($BA$26:BF$44,MATCH(AE288,$AZ$26:$AZ$44,-1),MATCH(D288,$BA$25:$BF$25))</f>
        <v>0</v>
      </c>
      <c r="AG288" s="61">
        <v>1</v>
      </c>
      <c r="AH288" s="61">
        <v>1</v>
      </c>
      <c r="AI288" s="61">
        <v>1</v>
      </c>
      <c r="AJ288" s="61">
        <v>0.8</v>
      </c>
      <c r="AK288" s="61">
        <v>0.8</v>
      </c>
      <c r="AL288" s="61">
        <v>0.8</v>
      </c>
      <c r="AM288" s="61">
        <f t="shared" si="31"/>
        <v>28.160000000000004</v>
      </c>
      <c r="AN288" s="62">
        <f t="shared" si="32"/>
        <v>0</v>
      </c>
      <c r="AO288" s="62">
        <f t="shared" si="33"/>
        <v>0</v>
      </c>
      <c r="AP288" s="62">
        <f t="shared" si="34"/>
        <v>0</v>
      </c>
      <c r="AQ288" s="62"/>
      <c r="AR288" s="99"/>
      <c r="AS288" s="99"/>
      <c r="AT288" s="99"/>
      <c r="AU288" s="99"/>
    </row>
    <row r="289" spans="1:47">
      <c r="A289" s="11" t="s">
        <v>173</v>
      </c>
      <c r="B289" s="11">
        <v>3010</v>
      </c>
      <c r="D289" s="49" t="s">
        <v>22</v>
      </c>
      <c r="E289" s="47">
        <v>3</v>
      </c>
      <c r="F289" s="47">
        <v>4</v>
      </c>
      <c r="G289" s="47">
        <v>1</v>
      </c>
      <c r="H289" s="47">
        <v>0</v>
      </c>
      <c r="I289" s="47">
        <v>0</v>
      </c>
      <c r="J289" s="47">
        <v>0</v>
      </c>
      <c r="K289" s="47" t="s">
        <v>41</v>
      </c>
      <c r="L289" s="48">
        <v>0</v>
      </c>
      <c r="M289" s="48"/>
      <c r="N289" s="47"/>
      <c r="O289" s="11" t="s">
        <v>10</v>
      </c>
      <c r="P289" s="11" t="s">
        <v>33</v>
      </c>
      <c r="Q289" s="11" t="s">
        <v>25</v>
      </c>
      <c r="R289" s="11" t="s">
        <v>6</v>
      </c>
      <c r="W289" s="45">
        <v>0</v>
      </c>
      <c r="X289" s="45">
        <v>1</v>
      </c>
      <c r="Y289" s="45">
        <v>5</v>
      </c>
      <c r="Z289" s="45"/>
      <c r="AA289" s="184" t="s">
        <v>10</v>
      </c>
      <c r="AB289" s="11" t="s">
        <v>335</v>
      </c>
      <c r="AC289" s="60">
        <f t="shared" si="28"/>
        <v>-0.5</v>
      </c>
      <c r="AD289" s="60">
        <f t="shared" si="29"/>
        <v>0</v>
      </c>
      <c r="AE289" s="61">
        <f t="shared" si="30"/>
        <v>-0.5</v>
      </c>
      <c r="AF289" s="61">
        <f>INDEX($BA$26:BF$44,MATCH(AE289,$AZ$26:$AZ$44,-1),MATCH(D289,$BA$25:$BF$25))</f>
        <v>0</v>
      </c>
      <c r="AG289" s="61">
        <v>1</v>
      </c>
      <c r="AH289" s="61">
        <v>1</v>
      </c>
      <c r="AI289" s="61">
        <v>1</v>
      </c>
      <c r="AJ289" s="61">
        <v>1</v>
      </c>
      <c r="AK289" s="61">
        <v>0.8</v>
      </c>
      <c r="AL289" s="61">
        <v>0.8</v>
      </c>
      <c r="AM289" s="61">
        <f t="shared" si="31"/>
        <v>35.200000000000003</v>
      </c>
      <c r="AN289" s="62">
        <f t="shared" si="32"/>
        <v>0</v>
      </c>
      <c r="AO289" s="62">
        <f t="shared" si="33"/>
        <v>0</v>
      </c>
      <c r="AP289" s="62">
        <f t="shared" si="34"/>
        <v>0</v>
      </c>
      <c r="AQ289" s="62"/>
      <c r="AR289" s="99"/>
      <c r="AS289" s="99"/>
      <c r="AT289" s="99"/>
      <c r="AU289" s="99"/>
    </row>
    <row r="290" spans="1:47">
      <c r="A290" s="11" t="s">
        <v>316</v>
      </c>
      <c r="B290" s="11">
        <v>3022</v>
      </c>
      <c r="D290" s="49" t="s">
        <v>22</v>
      </c>
      <c r="E290" s="47">
        <v>1</v>
      </c>
      <c r="F290" s="47">
        <v>0</v>
      </c>
      <c r="G290" s="47">
        <v>0</v>
      </c>
      <c r="H290" s="47">
        <v>0</v>
      </c>
      <c r="I290" s="47">
        <v>0</v>
      </c>
      <c r="J290" s="47">
        <v>0</v>
      </c>
      <c r="K290" s="47" t="s">
        <v>41</v>
      </c>
      <c r="L290" s="48">
        <v>0</v>
      </c>
      <c r="M290" s="48"/>
      <c r="N290" s="47"/>
      <c r="O290" s="11" t="s">
        <v>10</v>
      </c>
      <c r="P290" s="11" t="s">
        <v>33</v>
      </c>
      <c r="Q290" s="11" t="s">
        <v>25</v>
      </c>
      <c r="R290" s="11" t="s">
        <v>34</v>
      </c>
      <c r="W290" s="45">
        <v>0</v>
      </c>
      <c r="X290" s="45">
        <v>0</v>
      </c>
      <c r="Y290" s="45">
        <v>4</v>
      </c>
      <c r="Z290" s="45"/>
      <c r="AA290" s="184" t="s">
        <v>587</v>
      </c>
      <c r="AB290" s="11" t="s">
        <v>347</v>
      </c>
      <c r="AC290" s="60">
        <f t="shared" si="28"/>
        <v>-0.5</v>
      </c>
      <c r="AD290" s="60">
        <f t="shared" si="29"/>
        <v>0</v>
      </c>
      <c r="AE290" s="61">
        <f t="shared" si="30"/>
        <v>-0.5</v>
      </c>
      <c r="AF290" s="61">
        <f>INDEX($BA$26:BF$44,MATCH(AE290,$AZ$26:$AZ$44,-1),MATCH(D290,$BA$25:$BF$25))</f>
        <v>0</v>
      </c>
      <c r="AG290" s="61">
        <v>1</v>
      </c>
      <c r="AH290" s="61">
        <v>1</v>
      </c>
      <c r="AI290" s="61">
        <v>1</v>
      </c>
      <c r="AJ290" s="61">
        <v>1</v>
      </c>
      <c r="AK290" s="61">
        <v>0.8</v>
      </c>
      <c r="AL290" s="61">
        <v>0.8</v>
      </c>
      <c r="AM290" s="61">
        <f t="shared" si="31"/>
        <v>35.200000000000003</v>
      </c>
      <c r="AN290" s="62">
        <f t="shared" si="32"/>
        <v>0</v>
      </c>
      <c r="AO290" s="62">
        <f t="shared" si="33"/>
        <v>0</v>
      </c>
      <c r="AP290" s="62">
        <f t="shared" si="34"/>
        <v>0</v>
      </c>
      <c r="AQ290" s="62"/>
      <c r="AR290" s="99"/>
      <c r="AS290" s="99"/>
      <c r="AT290" s="99"/>
      <c r="AU290" s="99"/>
    </row>
    <row r="291" spans="1:47">
      <c r="A291" s="11" t="s">
        <v>317</v>
      </c>
      <c r="B291" s="11">
        <v>3024</v>
      </c>
      <c r="D291" s="49" t="s">
        <v>22</v>
      </c>
      <c r="E291" s="47">
        <v>6</v>
      </c>
      <c r="F291" s="47">
        <v>7</v>
      </c>
      <c r="G291" s="47">
        <v>8</v>
      </c>
      <c r="H291" s="47">
        <v>0</v>
      </c>
      <c r="I291" s="47">
        <v>0</v>
      </c>
      <c r="J291" s="47">
        <v>0</v>
      </c>
      <c r="K291" s="47" t="s">
        <v>41</v>
      </c>
      <c r="L291" s="48">
        <v>0</v>
      </c>
      <c r="M291" s="48"/>
      <c r="N291" s="47"/>
      <c r="O291" s="11" t="s">
        <v>10</v>
      </c>
      <c r="P291" s="11" t="s">
        <v>33</v>
      </c>
      <c r="W291" s="45">
        <v>0</v>
      </c>
      <c r="X291" s="45">
        <v>0</v>
      </c>
      <c r="Y291" s="45">
        <v>4</v>
      </c>
      <c r="Z291" s="45"/>
      <c r="AA291" s="184" t="s">
        <v>587</v>
      </c>
      <c r="AB291" s="11" t="s">
        <v>347</v>
      </c>
      <c r="AC291" s="60">
        <f t="shared" si="28"/>
        <v>-0.5</v>
      </c>
      <c r="AD291" s="60">
        <f t="shared" si="29"/>
        <v>0</v>
      </c>
      <c r="AE291" s="61">
        <f t="shared" si="30"/>
        <v>-0.5</v>
      </c>
      <c r="AF291" s="61">
        <f>INDEX($BA$26:BF$44,MATCH(AE291,$AZ$26:$AZ$44,-1),MATCH(D291,$BA$25:$BF$25))</f>
        <v>0</v>
      </c>
      <c r="AG291" s="61">
        <v>1</v>
      </c>
      <c r="AH291" s="61">
        <v>1</v>
      </c>
      <c r="AI291" s="61">
        <v>1</v>
      </c>
      <c r="AJ291" s="61">
        <v>1</v>
      </c>
      <c r="AK291" s="61">
        <v>0.8</v>
      </c>
      <c r="AL291" s="61">
        <v>0.8</v>
      </c>
      <c r="AM291" s="61">
        <f t="shared" si="31"/>
        <v>35.200000000000003</v>
      </c>
      <c r="AN291" s="62">
        <f t="shared" si="32"/>
        <v>0</v>
      </c>
      <c r="AO291" s="62">
        <f t="shared" si="33"/>
        <v>0</v>
      </c>
      <c r="AP291" s="62">
        <f t="shared" si="34"/>
        <v>0</v>
      </c>
      <c r="AQ291" s="85"/>
      <c r="AR291" s="99"/>
      <c r="AS291" s="99"/>
      <c r="AT291" s="99"/>
      <c r="AU291" s="99"/>
    </row>
    <row r="292" spans="1:47">
      <c r="A292" s="11" t="s">
        <v>80</v>
      </c>
      <c r="B292" s="11">
        <v>3032</v>
      </c>
      <c r="D292" s="49" t="s">
        <v>22</v>
      </c>
      <c r="E292" s="47" t="s">
        <v>15</v>
      </c>
      <c r="F292" s="47">
        <v>7</v>
      </c>
      <c r="G292" s="47" t="s">
        <v>15</v>
      </c>
      <c r="H292" s="47">
        <v>0</v>
      </c>
      <c r="I292" s="47">
        <v>0</v>
      </c>
      <c r="J292" s="47">
        <v>0</v>
      </c>
      <c r="K292" s="47" t="s">
        <v>41</v>
      </c>
      <c r="L292" s="48">
        <v>0</v>
      </c>
      <c r="M292" s="48"/>
      <c r="N292" s="47"/>
      <c r="O292" s="11" t="s">
        <v>10</v>
      </c>
      <c r="P292" s="11" t="s">
        <v>33</v>
      </c>
      <c r="Q292" s="11" t="s">
        <v>25</v>
      </c>
      <c r="R292" s="11" t="s">
        <v>30</v>
      </c>
      <c r="W292" s="45">
        <v>0</v>
      </c>
      <c r="X292" s="45">
        <v>0</v>
      </c>
      <c r="Y292" s="45">
        <v>0</v>
      </c>
      <c r="Z292" s="45"/>
      <c r="AA292" s="184" t="s">
        <v>587</v>
      </c>
      <c r="AB292" s="11" t="s">
        <v>351</v>
      </c>
      <c r="AC292" s="60">
        <f t="shared" si="28"/>
        <v>-0.5</v>
      </c>
      <c r="AD292" s="60">
        <f t="shared" si="29"/>
        <v>0</v>
      </c>
      <c r="AE292" s="61">
        <f t="shared" si="30"/>
        <v>-0.5</v>
      </c>
      <c r="AF292" s="61">
        <f>INDEX($BA$26:BF$44,MATCH(AE292,$AZ$26:$AZ$44,-1),MATCH(D292,$BA$25:$BF$25))</f>
        <v>0</v>
      </c>
      <c r="AG292" s="61">
        <v>1</v>
      </c>
      <c r="AH292" s="61">
        <v>1</v>
      </c>
      <c r="AI292" s="61">
        <v>1</v>
      </c>
      <c r="AJ292" s="61">
        <v>1</v>
      </c>
      <c r="AK292" s="61">
        <v>0.8</v>
      </c>
      <c r="AL292" s="61">
        <v>0.8</v>
      </c>
      <c r="AM292" s="61">
        <f t="shared" si="31"/>
        <v>35.200000000000003</v>
      </c>
      <c r="AN292" s="62">
        <f t="shared" si="32"/>
        <v>0</v>
      </c>
      <c r="AO292" s="62">
        <f t="shared" si="33"/>
        <v>0</v>
      </c>
      <c r="AP292" s="62">
        <f t="shared" si="34"/>
        <v>0</v>
      </c>
      <c r="AQ292" s="85"/>
      <c r="AR292" s="99"/>
      <c r="AS292" s="99"/>
      <c r="AT292" s="99"/>
      <c r="AU292" s="99"/>
    </row>
    <row r="293" spans="1:47">
      <c r="A293" s="11" t="s">
        <v>320</v>
      </c>
      <c r="B293" s="11">
        <v>3035</v>
      </c>
      <c r="D293" s="49" t="s">
        <v>22</v>
      </c>
      <c r="E293" s="47">
        <v>2</v>
      </c>
      <c r="F293" s="47">
        <v>0</v>
      </c>
      <c r="G293" s="47">
        <v>2</v>
      </c>
      <c r="H293" s="47">
        <v>0</v>
      </c>
      <c r="I293" s="47">
        <v>0</v>
      </c>
      <c r="J293" s="47">
        <v>0</v>
      </c>
      <c r="K293" s="47" t="s">
        <v>41</v>
      </c>
      <c r="L293" s="48">
        <v>0</v>
      </c>
      <c r="M293" s="48"/>
      <c r="N293" s="47"/>
      <c r="O293" s="11" t="s">
        <v>10</v>
      </c>
      <c r="P293" s="11" t="s">
        <v>32</v>
      </c>
      <c r="Q293" s="11" t="s">
        <v>33</v>
      </c>
      <c r="R293" s="11" t="s">
        <v>25</v>
      </c>
      <c r="S293" s="11" t="s">
        <v>34</v>
      </c>
      <c r="W293" s="45">
        <v>0</v>
      </c>
      <c r="X293" s="45">
        <v>2</v>
      </c>
      <c r="Y293" s="45">
        <v>4</v>
      </c>
      <c r="Z293" s="45"/>
      <c r="AA293" s="184" t="s">
        <v>10</v>
      </c>
      <c r="AB293" s="11" t="s">
        <v>351</v>
      </c>
      <c r="AC293" s="60">
        <f t="shared" si="28"/>
        <v>-0.5</v>
      </c>
      <c r="AD293" s="60">
        <f t="shared" si="29"/>
        <v>0</v>
      </c>
      <c r="AE293" s="61">
        <f t="shared" si="30"/>
        <v>-0.5</v>
      </c>
      <c r="AF293" s="61">
        <f>INDEX($BA$26:BF$44,MATCH(AE293,$AZ$26:$AZ$44,-1),MATCH(D293,$BA$25:$BF$25))</f>
        <v>0</v>
      </c>
      <c r="AG293" s="61">
        <v>1</v>
      </c>
      <c r="AH293" s="61">
        <v>1</v>
      </c>
      <c r="AI293" s="61">
        <v>1</v>
      </c>
      <c r="AJ293" s="61">
        <v>1</v>
      </c>
      <c r="AK293" s="61">
        <v>0.8</v>
      </c>
      <c r="AL293" s="61">
        <v>0.8</v>
      </c>
      <c r="AM293" s="61">
        <f t="shared" si="31"/>
        <v>35.200000000000003</v>
      </c>
      <c r="AN293" s="62">
        <f t="shared" si="32"/>
        <v>0</v>
      </c>
      <c r="AO293" s="62">
        <f t="shared" si="33"/>
        <v>0</v>
      </c>
      <c r="AP293" s="62">
        <f t="shared" si="34"/>
        <v>0</v>
      </c>
      <c r="AQ293" s="69"/>
      <c r="AR293" s="99"/>
      <c r="AS293" s="99"/>
      <c r="AT293" s="99"/>
      <c r="AU293" s="99"/>
    </row>
    <row r="294" spans="1:47">
      <c r="A294" s="11" t="s">
        <v>337</v>
      </c>
      <c r="B294" s="11">
        <v>3036</v>
      </c>
      <c r="D294" s="49" t="s">
        <v>22</v>
      </c>
      <c r="E294" s="47">
        <v>7</v>
      </c>
      <c r="F294" s="47">
        <v>7</v>
      </c>
      <c r="G294" s="47">
        <v>9</v>
      </c>
      <c r="H294" s="47">
        <v>0</v>
      </c>
      <c r="I294" s="47">
        <v>0</v>
      </c>
      <c r="J294" s="47">
        <v>0</v>
      </c>
      <c r="K294" s="47" t="s">
        <v>41</v>
      </c>
      <c r="L294" s="48">
        <v>0</v>
      </c>
      <c r="M294" s="48"/>
      <c r="N294" s="47"/>
      <c r="O294" s="11" t="s">
        <v>10</v>
      </c>
      <c r="P294" s="11" t="s">
        <v>33</v>
      </c>
      <c r="Q294" s="11" t="s">
        <v>25</v>
      </c>
      <c r="W294" s="45">
        <v>0</v>
      </c>
      <c r="X294" s="45">
        <v>2</v>
      </c>
      <c r="Y294" s="45">
        <v>3</v>
      </c>
      <c r="Z294" s="45"/>
      <c r="AA294" s="184" t="s">
        <v>10</v>
      </c>
      <c r="AB294" s="11" t="s">
        <v>351</v>
      </c>
      <c r="AC294" s="60">
        <f t="shared" si="28"/>
        <v>-0.5</v>
      </c>
      <c r="AD294" s="60">
        <f t="shared" si="29"/>
        <v>0</v>
      </c>
      <c r="AE294" s="61">
        <f t="shared" si="30"/>
        <v>-0.5</v>
      </c>
      <c r="AF294" s="61">
        <f>INDEX($BA$26:BF$44,MATCH(AE294,$AZ$26:$AZ$44,-1),MATCH(D294,$BA$25:$BF$25))</f>
        <v>0</v>
      </c>
      <c r="AG294" s="61">
        <v>1</v>
      </c>
      <c r="AH294" s="61">
        <v>1</v>
      </c>
      <c r="AI294" s="61">
        <v>1</v>
      </c>
      <c r="AJ294" s="61">
        <v>1</v>
      </c>
      <c r="AK294" s="61">
        <v>1</v>
      </c>
      <c r="AL294" s="61">
        <v>0.8</v>
      </c>
      <c r="AM294" s="61">
        <f t="shared" si="31"/>
        <v>44</v>
      </c>
      <c r="AN294" s="62">
        <f t="shared" si="32"/>
        <v>0</v>
      </c>
      <c r="AO294" s="62">
        <f t="shared" si="33"/>
        <v>0</v>
      </c>
      <c r="AP294" s="62">
        <f t="shared" si="34"/>
        <v>0</v>
      </c>
      <c r="AQ294" s="62"/>
      <c r="AR294" s="100"/>
      <c r="AS294" s="100"/>
      <c r="AT294" s="100"/>
      <c r="AU294" s="100"/>
    </row>
    <row r="295" spans="1:47">
      <c r="A295" s="11" t="s">
        <v>321</v>
      </c>
      <c r="B295" s="11">
        <v>3037</v>
      </c>
      <c r="D295" s="49" t="s">
        <v>22</v>
      </c>
      <c r="E295" s="47" t="s">
        <v>15</v>
      </c>
      <c r="F295" s="47" t="s">
        <v>17</v>
      </c>
      <c r="G295" s="47">
        <v>8</v>
      </c>
      <c r="H295" s="47">
        <v>0</v>
      </c>
      <c r="I295" s="47">
        <v>0</v>
      </c>
      <c r="J295" s="47">
        <v>0</v>
      </c>
      <c r="K295" s="47" t="s">
        <v>41</v>
      </c>
      <c r="L295" s="48">
        <v>0</v>
      </c>
      <c r="M295" s="48"/>
      <c r="N295" s="47"/>
      <c r="O295" s="11" t="s">
        <v>10</v>
      </c>
      <c r="P295" s="11" t="s">
        <v>21</v>
      </c>
      <c r="Q295" s="11" t="s">
        <v>33</v>
      </c>
      <c r="R295" s="11" t="s">
        <v>25</v>
      </c>
      <c r="W295" s="45">
        <v>0</v>
      </c>
      <c r="X295" s="45">
        <v>1</v>
      </c>
      <c r="Y295" s="45">
        <v>0</v>
      </c>
      <c r="Z295" s="45"/>
      <c r="AA295" s="184" t="s">
        <v>10</v>
      </c>
      <c r="AB295" s="11" t="s">
        <v>351</v>
      </c>
      <c r="AC295" s="60">
        <f t="shared" si="28"/>
        <v>-0.5</v>
      </c>
      <c r="AD295" s="60">
        <f t="shared" si="29"/>
        <v>0</v>
      </c>
      <c r="AE295" s="61">
        <f t="shared" si="30"/>
        <v>-0.5</v>
      </c>
      <c r="AF295" s="61">
        <f>INDEX($BA$26:BF$44,MATCH(AE295,$AZ$26:$AZ$44,-1),MATCH(D295,$BA$25:$BF$25))</f>
        <v>0</v>
      </c>
      <c r="AG295" s="61">
        <v>1</v>
      </c>
      <c r="AH295" s="61">
        <v>1</v>
      </c>
      <c r="AI295" s="61">
        <v>1</v>
      </c>
      <c r="AJ295" s="61">
        <v>1</v>
      </c>
      <c r="AK295" s="61">
        <v>1</v>
      </c>
      <c r="AL295" s="61">
        <v>0.8</v>
      </c>
      <c r="AM295" s="61">
        <f t="shared" si="31"/>
        <v>44</v>
      </c>
      <c r="AN295" s="62">
        <f t="shared" si="32"/>
        <v>0</v>
      </c>
      <c r="AO295" s="62">
        <f t="shared" si="33"/>
        <v>0</v>
      </c>
      <c r="AP295" s="62">
        <f t="shared" si="34"/>
        <v>0</v>
      </c>
      <c r="AR295" s="99"/>
      <c r="AS295" s="99"/>
      <c r="AT295" s="99"/>
      <c r="AU295" s="99"/>
    </row>
    <row r="296" spans="1:47">
      <c r="A296" s="11" t="s">
        <v>338</v>
      </c>
      <c r="B296" s="11">
        <v>3038</v>
      </c>
      <c r="D296" s="49" t="s">
        <v>22</v>
      </c>
      <c r="E296" s="47">
        <v>3</v>
      </c>
      <c r="F296" s="47">
        <v>3</v>
      </c>
      <c r="G296" s="47">
        <v>1</v>
      </c>
      <c r="H296" s="47">
        <v>0</v>
      </c>
      <c r="I296" s="47">
        <v>0</v>
      </c>
      <c r="J296" s="47">
        <v>0</v>
      </c>
      <c r="K296" s="47" t="s">
        <v>41</v>
      </c>
      <c r="L296" s="48">
        <v>0</v>
      </c>
      <c r="M296" s="48"/>
      <c r="N296" s="47"/>
      <c r="O296" s="11" t="s">
        <v>10</v>
      </c>
      <c r="P296" s="11" t="s">
        <v>33</v>
      </c>
      <c r="Q296" s="11" t="s">
        <v>25</v>
      </c>
      <c r="R296" s="11" t="s">
        <v>6</v>
      </c>
      <c r="W296" s="45">
        <v>0</v>
      </c>
      <c r="X296" s="45">
        <v>2</v>
      </c>
      <c r="Y296" s="45">
        <v>3</v>
      </c>
      <c r="Z296" s="45"/>
      <c r="AA296" s="184" t="s">
        <v>10</v>
      </c>
      <c r="AB296" s="11" t="s">
        <v>351</v>
      </c>
      <c r="AC296" s="60">
        <f t="shared" si="28"/>
        <v>-0.5</v>
      </c>
      <c r="AD296" s="60">
        <f t="shared" si="29"/>
        <v>0</v>
      </c>
      <c r="AE296" s="61">
        <f t="shared" si="30"/>
        <v>-0.5</v>
      </c>
      <c r="AF296" s="61">
        <f>INDEX($BA$26:BF$44,MATCH(AE296,$AZ$26:$AZ$44,-1),MATCH(D296,$BA$25:$BF$25))</f>
        <v>0</v>
      </c>
      <c r="AG296" s="61">
        <v>1</v>
      </c>
      <c r="AH296" s="61">
        <v>1</v>
      </c>
      <c r="AI296" s="61">
        <v>1</v>
      </c>
      <c r="AJ296" s="61">
        <v>1</v>
      </c>
      <c r="AK296" s="61">
        <v>1</v>
      </c>
      <c r="AL296" s="61">
        <v>0.8</v>
      </c>
      <c r="AM296" s="61">
        <f t="shared" si="31"/>
        <v>44</v>
      </c>
      <c r="AN296" s="62">
        <f t="shared" si="32"/>
        <v>0</v>
      </c>
      <c r="AO296" s="62">
        <f t="shared" si="33"/>
        <v>0</v>
      </c>
      <c r="AP296" s="62">
        <f t="shared" si="34"/>
        <v>0</v>
      </c>
      <c r="AQ296" s="62"/>
    </row>
    <row r="297" spans="1:47">
      <c r="A297" s="11" t="s">
        <v>175</v>
      </c>
      <c r="B297" s="11">
        <v>3106</v>
      </c>
      <c r="D297" s="49" t="s">
        <v>22</v>
      </c>
      <c r="E297" s="47">
        <v>8</v>
      </c>
      <c r="F297" s="47" t="s">
        <v>15</v>
      </c>
      <c r="G297" s="47">
        <v>4</v>
      </c>
      <c r="H297" s="47">
        <v>0</v>
      </c>
      <c r="I297" s="47">
        <v>0</v>
      </c>
      <c r="J297" s="47">
        <v>0</v>
      </c>
      <c r="K297" s="47" t="s">
        <v>41</v>
      </c>
      <c r="L297" s="48">
        <v>0</v>
      </c>
      <c r="M297" s="48"/>
      <c r="N297" s="47"/>
      <c r="O297" s="11" t="s">
        <v>10</v>
      </c>
      <c r="P297" s="11" t="s">
        <v>21</v>
      </c>
      <c r="Q297" s="11" t="s">
        <v>33</v>
      </c>
      <c r="R297" s="11" t="s">
        <v>25</v>
      </c>
      <c r="W297" s="45">
        <v>0</v>
      </c>
      <c r="X297" s="45">
        <v>0</v>
      </c>
      <c r="Y297" s="45">
        <v>3</v>
      </c>
      <c r="Z297" s="45"/>
      <c r="AA297" s="184" t="s">
        <v>10</v>
      </c>
      <c r="AB297" s="11" t="s">
        <v>335</v>
      </c>
      <c r="AC297" s="60">
        <f t="shared" si="28"/>
        <v>-0.5</v>
      </c>
      <c r="AD297" s="60">
        <f t="shared" si="29"/>
        <v>0</v>
      </c>
      <c r="AE297" s="61">
        <f t="shared" si="30"/>
        <v>-0.5</v>
      </c>
      <c r="AF297" s="61">
        <f>INDEX($BA$26:BF$44,MATCH(AE297,$AZ$26:$AZ$44,-1),MATCH(D297,$BA$25:$BF$25))</f>
        <v>0</v>
      </c>
      <c r="AG297" s="61">
        <v>1</v>
      </c>
      <c r="AH297" s="61">
        <v>1</v>
      </c>
      <c r="AI297" s="61">
        <v>1</v>
      </c>
      <c r="AJ297" s="61">
        <v>1</v>
      </c>
      <c r="AK297" s="61">
        <v>1</v>
      </c>
      <c r="AL297" s="61">
        <v>0.8</v>
      </c>
      <c r="AM297" s="61">
        <f t="shared" si="31"/>
        <v>44</v>
      </c>
      <c r="AN297" s="62">
        <f t="shared" si="32"/>
        <v>0</v>
      </c>
      <c r="AO297" s="62">
        <f t="shared" si="33"/>
        <v>0</v>
      </c>
      <c r="AP297" s="62">
        <f t="shared" si="34"/>
        <v>0</v>
      </c>
      <c r="AQ297" s="62"/>
      <c r="AR297" s="99"/>
      <c r="AS297" s="99"/>
      <c r="AT297" s="99"/>
      <c r="AU297" s="99"/>
    </row>
    <row r="298" spans="1:47">
      <c r="A298" s="11" t="s">
        <v>177</v>
      </c>
      <c r="B298" s="11">
        <v>3110</v>
      </c>
      <c r="D298" s="49" t="s">
        <v>22</v>
      </c>
      <c r="E298" s="47">
        <v>9</v>
      </c>
      <c r="F298" s="47" t="s">
        <v>15</v>
      </c>
      <c r="G298" s="47">
        <v>8</v>
      </c>
      <c r="H298" s="47">
        <v>0</v>
      </c>
      <c r="I298" s="47">
        <v>0</v>
      </c>
      <c r="J298" s="47">
        <v>0</v>
      </c>
      <c r="K298" s="47" t="s">
        <v>41</v>
      </c>
      <c r="L298" s="48">
        <v>0</v>
      </c>
      <c r="M298" s="48"/>
      <c r="N298" s="47"/>
      <c r="O298" s="11" t="s">
        <v>10</v>
      </c>
      <c r="P298" s="11" t="s">
        <v>21</v>
      </c>
      <c r="Q298" s="11" t="s">
        <v>33</v>
      </c>
      <c r="R298" s="11" t="s">
        <v>25</v>
      </c>
      <c r="W298" s="45">
        <v>0</v>
      </c>
      <c r="X298" s="45">
        <v>1</v>
      </c>
      <c r="Y298" s="45">
        <v>2</v>
      </c>
      <c r="Z298" s="45"/>
      <c r="AA298" s="184" t="s">
        <v>10</v>
      </c>
      <c r="AB298" s="11" t="s">
        <v>335</v>
      </c>
      <c r="AC298" s="60">
        <f t="shared" si="28"/>
        <v>-0.5</v>
      </c>
      <c r="AD298" s="60">
        <f t="shared" si="29"/>
        <v>0</v>
      </c>
      <c r="AE298" s="61">
        <f t="shared" si="30"/>
        <v>-0.5</v>
      </c>
      <c r="AF298" s="61">
        <f>INDEX($BA$26:BF$44,MATCH(AE298,$AZ$26:$AZ$44,-1),MATCH(D298,$BA$25:$BF$25))</f>
        <v>0</v>
      </c>
      <c r="AG298" s="61">
        <v>1</v>
      </c>
      <c r="AH298" s="61">
        <v>1</v>
      </c>
      <c r="AI298" s="61">
        <v>1</v>
      </c>
      <c r="AJ298" s="61">
        <v>1</v>
      </c>
      <c r="AK298" s="61">
        <v>0.8</v>
      </c>
      <c r="AL298" s="61">
        <v>0.8</v>
      </c>
      <c r="AM298" s="61">
        <f t="shared" si="31"/>
        <v>35.200000000000003</v>
      </c>
      <c r="AN298" s="62">
        <f t="shared" si="32"/>
        <v>0</v>
      </c>
      <c r="AO298" s="62">
        <f t="shared" si="33"/>
        <v>0</v>
      </c>
      <c r="AP298" s="62">
        <f t="shared" si="34"/>
        <v>0</v>
      </c>
      <c r="AR298" s="99"/>
      <c r="AS298" s="99"/>
      <c r="AT298" s="99"/>
      <c r="AU298" s="99"/>
    </row>
    <row r="299" spans="1:47">
      <c r="A299" s="11" t="s">
        <v>322</v>
      </c>
      <c r="B299" s="11">
        <v>3111</v>
      </c>
      <c r="D299" s="49" t="s">
        <v>22</v>
      </c>
      <c r="E299" s="47">
        <v>4</v>
      </c>
      <c r="F299" s="47">
        <v>0</v>
      </c>
      <c r="G299" s="47">
        <v>0</v>
      </c>
      <c r="H299" s="47">
        <v>0</v>
      </c>
      <c r="I299" s="47">
        <v>0</v>
      </c>
      <c r="J299" s="47">
        <v>0</v>
      </c>
      <c r="K299" s="47" t="s">
        <v>41</v>
      </c>
      <c r="L299" s="48">
        <v>0</v>
      </c>
      <c r="M299" s="48"/>
      <c r="N299" s="47"/>
      <c r="O299" s="11" t="s">
        <v>10</v>
      </c>
      <c r="P299" s="11" t="s">
        <v>33</v>
      </c>
      <c r="Q299" s="11" t="s">
        <v>25</v>
      </c>
      <c r="R299" s="11" t="s">
        <v>34</v>
      </c>
      <c r="W299" s="45">
        <v>0</v>
      </c>
      <c r="X299" s="45">
        <v>0</v>
      </c>
      <c r="Y299" s="45">
        <v>3</v>
      </c>
      <c r="Z299" s="45"/>
      <c r="AA299" s="184" t="s">
        <v>10</v>
      </c>
      <c r="AB299" s="11" t="s">
        <v>343</v>
      </c>
      <c r="AC299" s="60">
        <f t="shared" si="28"/>
        <v>-0.5</v>
      </c>
      <c r="AD299" s="60">
        <f t="shared" si="29"/>
        <v>0</v>
      </c>
      <c r="AE299" s="61">
        <f t="shared" si="30"/>
        <v>-0.5</v>
      </c>
      <c r="AF299" s="61">
        <f>INDEX($BA$26:BF$44,MATCH(AE299,$AZ$26:$AZ$44,-1),MATCH(D299,$BA$25:$BF$25))</f>
        <v>0</v>
      </c>
      <c r="AG299" s="61">
        <v>1</v>
      </c>
      <c r="AH299" s="61">
        <v>1</v>
      </c>
      <c r="AI299" s="61">
        <v>1</v>
      </c>
      <c r="AJ299" s="61">
        <v>1</v>
      </c>
      <c r="AK299" s="61">
        <v>0.8</v>
      </c>
      <c r="AL299" s="61">
        <v>0.8</v>
      </c>
      <c r="AM299" s="61">
        <f t="shared" si="31"/>
        <v>35.200000000000003</v>
      </c>
      <c r="AN299" s="62">
        <f t="shared" si="32"/>
        <v>0</v>
      </c>
      <c r="AO299" s="62">
        <f t="shared" si="33"/>
        <v>0</v>
      </c>
      <c r="AP299" s="62">
        <f t="shared" si="34"/>
        <v>0</v>
      </c>
      <c r="AQ299" s="62"/>
      <c r="AR299" s="99"/>
      <c r="AS299" s="99"/>
      <c r="AT299" s="99"/>
      <c r="AU299" s="99"/>
    </row>
    <row r="300" spans="1:47">
      <c r="A300" s="11" t="s">
        <v>323</v>
      </c>
      <c r="B300" s="11">
        <v>3119</v>
      </c>
      <c r="D300" s="49" t="s">
        <v>22</v>
      </c>
      <c r="E300" s="47">
        <v>2</v>
      </c>
      <c r="F300" s="47">
        <v>1</v>
      </c>
      <c r="G300" s="47">
        <v>0</v>
      </c>
      <c r="H300" s="47">
        <v>0</v>
      </c>
      <c r="I300" s="47">
        <v>0</v>
      </c>
      <c r="J300" s="47">
        <v>0</v>
      </c>
      <c r="K300" s="47" t="s">
        <v>41</v>
      </c>
      <c r="L300" s="48">
        <v>0</v>
      </c>
      <c r="M300" s="48"/>
      <c r="N300" s="47"/>
      <c r="O300" s="11" t="s">
        <v>10</v>
      </c>
      <c r="P300" s="11" t="s">
        <v>33</v>
      </c>
      <c r="Q300" s="11" t="s">
        <v>25</v>
      </c>
      <c r="W300" s="45">
        <v>0</v>
      </c>
      <c r="X300" s="45">
        <v>1</v>
      </c>
      <c r="Y300" s="45">
        <v>4</v>
      </c>
      <c r="Z300" s="45"/>
      <c r="AA300" s="184" t="s">
        <v>587</v>
      </c>
      <c r="AB300" s="11" t="s">
        <v>343</v>
      </c>
      <c r="AC300" s="60">
        <f t="shared" si="28"/>
        <v>-0.5</v>
      </c>
      <c r="AD300" s="60">
        <f t="shared" si="29"/>
        <v>0</v>
      </c>
      <c r="AE300" s="61">
        <f t="shared" si="30"/>
        <v>-0.5</v>
      </c>
      <c r="AF300" s="61">
        <f>INDEX($BA$26:BF$44,MATCH(AE300,$AZ$26:$AZ$44,-1),MATCH(D300,$BA$25:$BF$25))</f>
        <v>0</v>
      </c>
      <c r="AG300" s="61">
        <v>1</v>
      </c>
      <c r="AH300" s="61">
        <v>1</v>
      </c>
      <c r="AI300" s="61">
        <v>1</v>
      </c>
      <c r="AJ300" s="61">
        <v>1</v>
      </c>
      <c r="AK300" s="61">
        <v>1</v>
      </c>
      <c r="AL300" s="61">
        <v>0.8</v>
      </c>
      <c r="AM300" s="61">
        <f t="shared" si="31"/>
        <v>44</v>
      </c>
      <c r="AN300" s="62">
        <f t="shared" si="32"/>
        <v>0</v>
      </c>
      <c r="AO300" s="62">
        <f t="shared" si="33"/>
        <v>0</v>
      </c>
      <c r="AP300" s="62">
        <f t="shared" si="34"/>
        <v>0</v>
      </c>
      <c r="AQ300" s="62"/>
      <c r="AR300" s="99"/>
      <c r="AS300" s="99"/>
      <c r="AT300" s="99"/>
      <c r="AU300" s="99"/>
    </row>
    <row r="301" spans="1:47">
      <c r="A301" s="11" t="s">
        <v>324</v>
      </c>
      <c r="B301" s="11">
        <v>3128</v>
      </c>
      <c r="D301" s="49" t="s">
        <v>22</v>
      </c>
      <c r="E301" s="47">
        <v>7</v>
      </c>
      <c r="F301" s="47">
        <v>9</v>
      </c>
      <c r="G301" s="47" t="s">
        <v>15</v>
      </c>
      <c r="H301" s="47">
        <v>0</v>
      </c>
      <c r="I301" s="47">
        <v>0</v>
      </c>
      <c r="J301" s="47">
        <v>0</v>
      </c>
      <c r="K301" s="47" t="s">
        <v>41</v>
      </c>
      <c r="L301" s="48">
        <v>0</v>
      </c>
      <c r="M301" s="48"/>
      <c r="N301" s="47"/>
      <c r="O301" s="11" t="s">
        <v>10</v>
      </c>
      <c r="P301" s="11" t="s">
        <v>33</v>
      </c>
      <c r="Q301" s="11" t="s">
        <v>25</v>
      </c>
      <c r="R301" s="11" t="s">
        <v>30</v>
      </c>
      <c r="W301" s="45">
        <v>0</v>
      </c>
      <c r="X301" s="45">
        <v>0</v>
      </c>
      <c r="Y301" s="45">
        <v>3</v>
      </c>
      <c r="Z301" s="45"/>
      <c r="AA301" s="184" t="s">
        <v>587</v>
      </c>
      <c r="AB301" s="11" t="s">
        <v>347</v>
      </c>
      <c r="AC301" s="60">
        <f t="shared" si="28"/>
        <v>-0.5</v>
      </c>
      <c r="AD301" s="60">
        <f t="shared" si="29"/>
        <v>0</v>
      </c>
      <c r="AE301" s="61">
        <f t="shared" si="30"/>
        <v>-0.5</v>
      </c>
      <c r="AF301" s="61">
        <f>INDEX($BA$26:BF$44,MATCH(AE301,$AZ$26:$AZ$44,-1),MATCH(D301,$BA$25:$BF$25))</f>
        <v>0</v>
      </c>
      <c r="AG301" s="61">
        <v>1</v>
      </c>
      <c r="AH301" s="61">
        <v>1</v>
      </c>
      <c r="AI301" s="61">
        <v>1</v>
      </c>
      <c r="AJ301" s="61">
        <v>1</v>
      </c>
      <c r="AK301" s="61">
        <v>0.8</v>
      </c>
      <c r="AL301" s="61">
        <v>0.8</v>
      </c>
      <c r="AM301" s="61">
        <f t="shared" si="31"/>
        <v>35.200000000000003</v>
      </c>
      <c r="AN301" s="62">
        <f t="shared" si="32"/>
        <v>0</v>
      </c>
      <c r="AO301" s="62">
        <f t="shared" si="33"/>
        <v>0</v>
      </c>
      <c r="AP301" s="62">
        <f t="shared" si="34"/>
        <v>0</v>
      </c>
      <c r="AQ301" s="62"/>
      <c r="AR301" s="99"/>
      <c r="AS301" s="99"/>
      <c r="AT301" s="99"/>
      <c r="AU301" s="99"/>
    </row>
    <row r="302" spans="1:47">
      <c r="A302" s="11" t="s">
        <v>325</v>
      </c>
      <c r="B302" s="11">
        <v>3134</v>
      </c>
      <c r="D302" s="49" t="s">
        <v>22</v>
      </c>
      <c r="E302" s="47">
        <v>3</v>
      </c>
      <c r="F302" s="47">
        <v>4</v>
      </c>
      <c r="G302" s="47">
        <v>0</v>
      </c>
      <c r="H302" s="47">
        <v>0</v>
      </c>
      <c r="I302" s="47">
        <v>0</v>
      </c>
      <c r="J302" s="47">
        <v>0</v>
      </c>
      <c r="K302" s="47" t="s">
        <v>41</v>
      </c>
      <c r="L302" s="48">
        <v>0</v>
      </c>
      <c r="M302" s="48"/>
      <c r="N302" s="47"/>
      <c r="O302" s="11" t="s">
        <v>10</v>
      </c>
      <c r="P302" s="11" t="s">
        <v>35</v>
      </c>
      <c r="Q302" s="11" t="s">
        <v>33</v>
      </c>
      <c r="R302" s="11" t="s">
        <v>25</v>
      </c>
      <c r="S302" s="11" t="s">
        <v>6</v>
      </c>
      <c r="W302" s="45">
        <v>0</v>
      </c>
      <c r="X302" s="45">
        <v>0</v>
      </c>
      <c r="Y302" s="45">
        <v>4</v>
      </c>
      <c r="Z302" s="45"/>
      <c r="AA302" s="184" t="s">
        <v>587</v>
      </c>
      <c r="AB302" s="11" t="s">
        <v>351</v>
      </c>
      <c r="AC302" s="60">
        <f t="shared" si="28"/>
        <v>-0.5</v>
      </c>
      <c r="AD302" s="60">
        <f t="shared" si="29"/>
        <v>0</v>
      </c>
      <c r="AE302" s="61">
        <f t="shared" si="30"/>
        <v>-0.5</v>
      </c>
      <c r="AF302" s="61">
        <f>INDEX($BA$26:BF$44,MATCH(AE302,$AZ$26:$AZ$44,-1),MATCH(D302,$BA$25:$BF$25))</f>
        <v>0</v>
      </c>
      <c r="AG302" s="61">
        <v>1</v>
      </c>
      <c r="AH302" s="61">
        <v>1</v>
      </c>
      <c r="AI302" s="61">
        <v>1</v>
      </c>
      <c r="AJ302" s="61">
        <v>1</v>
      </c>
      <c r="AK302" s="61">
        <v>1</v>
      </c>
      <c r="AL302" s="61">
        <v>0.8</v>
      </c>
      <c r="AM302" s="61">
        <f t="shared" si="31"/>
        <v>44</v>
      </c>
      <c r="AN302" s="62">
        <f t="shared" si="32"/>
        <v>0</v>
      </c>
      <c r="AO302" s="62">
        <f t="shared" si="33"/>
        <v>0</v>
      </c>
      <c r="AP302" s="62">
        <f t="shared" si="34"/>
        <v>0</v>
      </c>
      <c r="AR302" s="100"/>
      <c r="AS302" s="100"/>
      <c r="AT302" s="100"/>
      <c r="AU302" s="100"/>
    </row>
    <row r="303" spans="1:47">
      <c r="A303" s="58" t="s">
        <v>326</v>
      </c>
      <c r="B303" s="58">
        <v>3136</v>
      </c>
      <c r="C303" s="58"/>
      <c r="D303" s="63" t="s">
        <v>22</v>
      </c>
      <c r="E303" s="64">
        <v>7</v>
      </c>
      <c r="F303" s="64">
        <v>5</v>
      </c>
      <c r="G303" s="64">
        <v>9</v>
      </c>
      <c r="H303" s="64">
        <v>0</v>
      </c>
      <c r="I303" s="64">
        <v>0</v>
      </c>
      <c r="J303" s="64">
        <v>0</v>
      </c>
      <c r="K303" s="64" t="s">
        <v>41</v>
      </c>
      <c r="L303" s="65">
        <v>0</v>
      </c>
      <c r="M303" s="65"/>
      <c r="N303" s="64"/>
      <c r="O303" s="58" t="s">
        <v>10</v>
      </c>
      <c r="P303" s="58" t="s">
        <v>33</v>
      </c>
      <c r="Q303" s="58" t="s">
        <v>25</v>
      </c>
      <c r="R303" s="58"/>
      <c r="S303" s="58"/>
      <c r="T303" s="58"/>
      <c r="U303" s="58"/>
      <c r="V303" s="58"/>
      <c r="W303" s="67">
        <v>0</v>
      </c>
      <c r="X303" s="67">
        <v>0</v>
      </c>
      <c r="Y303" s="67">
        <v>3</v>
      </c>
      <c r="Z303" s="67"/>
      <c r="AA303" s="185" t="s">
        <v>10</v>
      </c>
      <c r="AB303" s="58" t="s">
        <v>351</v>
      </c>
      <c r="AC303" s="60">
        <f t="shared" si="28"/>
        <v>-0.5</v>
      </c>
      <c r="AD303" s="60">
        <f t="shared" si="29"/>
        <v>0</v>
      </c>
      <c r="AE303" s="61">
        <f t="shared" si="30"/>
        <v>-0.5</v>
      </c>
      <c r="AF303" s="61">
        <f>INDEX($BA$26:BF$44,MATCH(AE303,$AZ$26:$AZ$44,-1),MATCH(D303,$BA$25:$BF$25))</f>
        <v>0</v>
      </c>
      <c r="AG303" s="61">
        <v>1</v>
      </c>
      <c r="AH303" s="61">
        <v>1</v>
      </c>
      <c r="AI303" s="61">
        <v>1</v>
      </c>
      <c r="AJ303" s="61">
        <v>1</v>
      </c>
      <c r="AK303" s="61">
        <v>0.8</v>
      </c>
      <c r="AL303" s="61">
        <v>0.8</v>
      </c>
      <c r="AM303" s="68">
        <f t="shared" si="31"/>
        <v>35.200000000000003</v>
      </c>
      <c r="AN303" s="69">
        <f t="shared" si="32"/>
        <v>0</v>
      </c>
      <c r="AO303" s="69">
        <f t="shared" si="33"/>
        <v>0</v>
      </c>
      <c r="AP303" s="69">
        <f t="shared" si="34"/>
        <v>0</v>
      </c>
      <c r="AQ303" s="62"/>
      <c r="AR303" s="99"/>
      <c r="AS303" s="99"/>
      <c r="AT303" s="99"/>
      <c r="AU303" s="99"/>
    </row>
    <row r="304" spans="1:47">
      <c r="A304" s="11" t="s">
        <v>179</v>
      </c>
      <c r="B304" s="11">
        <v>3208</v>
      </c>
      <c r="D304" s="49" t="s">
        <v>22</v>
      </c>
      <c r="E304" s="47">
        <v>2</v>
      </c>
      <c r="F304" s="47">
        <v>2</v>
      </c>
      <c r="G304" s="47">
        <v>0</v>
      </c>
      <c r="H304" s="47">
        <v>0</v>
      </c>
      <c r="I304" s="47">
        <v>0</v>
      </c>
      <c r="J304" s="47">
        <v>0</v>
      </c>
      <c r="K304" s="47" t="s">
        <v>41</v>
      </c>
      <c r="L304" s="48">
        <v>0</v>
      </c>
      <c r="M304" s="48"/>
      <c r="N304" s="47"/>
      <c r="O304" s="11" t="s">
        <v>10</v>
      </c>
      <c r="P304" s="11" t="s">
        <v>35</v>
      </c>
      <c r="Q304" s="11" t="s">
        <v>33</v>
      </c>
      <c r="R304" s="11" t="s">
        <v>25</v>
      </c>
      <c r="S304" s="11" t="s">
        <v>6</v>
      </c>
      <c r="W304" s="45">
        <v>0</v>
      </c>
      <c r="X304" s="45">
        <v>1</v>
      </c>
      <c r="Y304" s="45">
        <v>4</v>
      </c>
      <c r="Z304" s="45"/>
      <c r="AA304" s="184" t="s">
        <v>10</v>
      </c>
      <c r="AB304" s="11" t="s">
        <v>335</v>
      </c>
      <c r="AC304" s="60">
        <f t="shared" si="28"/>
        <v>-0.5</v>
      </c>
      <c r="AD304" s="60">
        <f t="shared" si="29"/>
        <v>0</v>
      </c>
      <c r="AE304" s="61">
        <f t="shared" si="30"/>
        <v>-0.5</v>
      </c>
      <c r="AF304" s="61">
        <f>INDEX($BA$26:BF$44,MATCH(AE304,$AZ$26:$AZ$44,-1),MATCH(D304,$BA$25:$BF$25))</f>
        <v>0</v>
      </c>
      <c r="AG304" s="61">
        <v>1</v>
      </c>
      <c r="AH304" s="61">
        <v>1</v>
      </c>
      <c r="AI304" s="61">
        <v>1</v>
      </c>
      <c r="AJ304" s="61">
        <v>1</v>
      </c>
      <c r="AK304" s="61">
        <v>0.8</v>
      </c>
      <c r="AL304" s="61">
        <v>0.8</v>
      </c>
      <c r="AM304" s="61">
        <f t="shared" si="31"/>
        <v>35.200000000000003</v>
      </c>
      <c r="AN304" s="62">
        <f t="shared" si="32"/>
        <v>0</v>
      </c>
      <c r="AO304" s="62">
        <f t="shared" si="33"/>
        <v>0</v>
      </c>
      <c r="AP304" s="62">
        <f t="shared" si="34"/>
        <v>0</v>
      </c>
      <c r="AQ304" s="62"/>
      <c r="AR304" s="99"/>
      <c r="AS304" s="99"/>
      <c r="AT304" s="99"/>
      <c r="AU304" s="99"/>
    </row>
    <row r="305" spans="1:47">
      <c r="A305" s="11" t="s">
        <v>180</v>
      </c>
      <c r="B305" s="11">
        <v>3209</v>
      </c>
      <c r="D305" s="49" t="s">
        <v>22</v>
      </c>
      <c r="E305" s="47">
        <v>6</v>
      </c>
      <c r="F305" s="47">
        <v>4</v>
      </c>
      <c r="G305" s="47">
        <v>6</v>
      </c>
      <c r="H305" s="47">
        <v>0</v>
      </c>
      <c r="I305" s="47">
        <v>0</v>
      </c>
      <c r="J305" s="47">
        <v>0</v>
      </c>
      <c r="K305" s="47" t="s">
        <v>41</v>
      </c>
      <c r="L305" s="48">
        <v>0</v>
      </c>
      <c r="M305" s="48"/>
      <c r="N305" s="47"/>
      <c r="O305" s="11" t="s">
        <v>10</v>
      </c>
      <c r="P305" s="11" t="s">
        <v>33</v>
      </c>
      <c r="Q305" s="11" t="s">
        <v>25</v>
      </c>
      <c r="W305" s="45">
        <v>0</v>
      </c>
      <c r="X305" s="45">
        <v>1</v>
      </c>
      <c r="Y305" s="45">
        <v>0</v>
      </c>
      <c r="Z305" s="45"/>
      <c r="AA305" s="184" t="s">
        <v>10</v>
      </c>
      <c r="AB305" s="11" t="s">
        <v>335</v>
      </c>
      <c r="AC305" s="60">
        <f t="shared" si="28"/>
        <v>-0.5</v>
      </c>
      <c r="AD305" s="60">
        <f t="shared" si="29"/>
        <v>0</v>
      </c>
      <c r="AE305" s="61">
        <f t="shared" si="30"/>
        <v>-0.5</v>
      </c>
      <c r="AF305" s="61">
        <f>INDEX($BA$26:BF$44,MATCH(AE305,$AZ$26:$AZ$44,-1),MATCH(D305,$BA$25:$BF$25))</f>
        <v>0</v>
      </c>
      <c r="AG305" s="61">
        <v>1</v>
      </c>
      <c r="AH305" s="61">
        <v>1</v>
      </c>
      <c r="AI305" s="61">
        <v>1</v>
      </c>
      <c r="AJ305" s="61">
        <v>1</v>
      </c>
      <c r="AK305" s="61">
        <v>0.8</v>
      </c>
      <c r="AL305" s="61">
        <v>0.8</v>
      </c>
      <c r="AM305" s="61">
        <f t="shared" si="31"/>
        <v>35.200000000000003</v>
      </c>
      <c r="AN305" s="62">
        <f t="shared" si="32"/>
        <v>0</v>
      </c>
      <c r="AO305" s="62">
        <f t="shared" si="33"/>
        <v>0</v>
      </c>
      <c r="AP305" s="62">
        <f t="shared" si="34"/>
        <v>0</v>
      </c>
      <c r="AQ305" s="62"/>
      <c r="AR305" s="99"/>
      <c r="AS305" s="99"/>
      <c r="AT305" s="99"/>
      <c r="AU305" s="99"/>
    </row>
    <row r="306" spans="1:47">
      <c r="A306" s="11" t="s">
        <v>327</v>
      </c>
      <c r="B306" s="11">
        <v>3231</v>
      </c>
      <c r="D306" s="49" t="s">
        <v>22</v>
      </c>
      <c r="E306" s="47">
        <v>2</v>
      </c>
      <c r="F306" s="47">
        <v>4</v>
      </c>
      <c r="G306" s="47">
        <v>5</v>
      </c>
      <c r="H306" s="47">
        <v>0</v>
      </c>
      <c r="I306" s="47">
        <v>0</v>
      </c>
      <c r="J306" s="47">
        <v>0</v>
      </c>
      <c r="K306" s="47" t="s">
        <v>41</v>
      </c>
      <c r="L306" s="48">
        <v>0</v>
      </c>
      <c r="M306" s="48"/>
      <c r="N306" s="47"/>
      <c r="O306" s="11" t="s">
        <v>10</v>
      </c>
      <c r="P306" s="11" t="s">
        <v>33</v>
      </c>
      <c r="Q306" s="11" t="s">
        <v>25</v>
      </c>
      <c r="W306" s="45">
        <v>0</v>
      </c>
      <c r="X306" s="45">
        <v>0</v>
      </c>
      <c r="Y306" s="45">
        <v>0</v>
      </c>
      <c r="Z306" s="45"/>
      <c r="AA306" s="184" t="s">
        <v>587</v>
      </c>
      <c r="AB306" s="11" t="s">
        <v>351</v>
      </c>
      <c r="AC306" s="60">
        <f t="shared" si="28"/>
        <v>-0.5</v>
      </c>
      <c r="AD306" s="60">
        <f t="shared" si="29"/>
        <v>0</v>
      </c>
      <c r="AE306" s="61">
        <f t="shared" si="30"/>
        <v>-0.5</v>
      </c>
      <c r="AF306" s="61">
        <f>INDEX($BA$26:BF$44,MATCH(AE306,$AZ$26:$AZ$44,-1),MATCH(D306,$BA$25:$BF$25))</f>
        <v>0</v>
      </c>
      <c r="AG306" s="61">
        <v>1</v>
      </c>
      <c r="AH306" s="61">
        <v>1</v>
      </c>
      <c r="AI306" s="61">
        <v>1</v>
      </c>
      <c r="AJ306" s="61">
        <v>1</v>
      </c>
      <c r="AK306" s="61">
        <v>0.8</v>
      </c>
      <c r="AL306" s="61">
        <v>0.8</v>
      </c>
      <c r="AM306" s="61">
        <f t="shared" si="31"/>
        <v>35.200000000000003</v>
      </c>
      <c r="AN306" s="62">
        <f t="shared" si="32"/>
        <v>0</v>
      </c>
      <c r="AO306" s="62">
        <f t="shared" si="33"/>
        <v>0</v>
      </c>
      <c r="AP306" s="62">
        <f t="shared" si="34"/>
        <v>0</v>
      </c>
      <c r="AQ306" s="62"/>
      <c r="AR306" s="99"/>
      <c r="AS306" s="99"/>
      <c r="AT306" s="99"/>
      <c r="AU306" s="99"/>
    </row>
    <row r="307" spans="1:47">
      <c r="A307" s="11" t="s">
        <v>328</v>
      </c>
      <c r="B307" s="11">
        <v>3235</v>
      </c>
      <c r="D307" s="49" t="s">
        <v>22</v>
      </c>
      <c r="E307" s="47">
        <v>4</v>
      </c>
      <c r="F307" s="47">
        <v>2</v>
      </c>
      <c r="G307" s="47">
        <v>8</v>
      </c>
      <c r="H307" s="47">
        <v>0</v>
      </c>
      <c r="I307" s="47">
        <v>0</v>
      </c>
      <c r="J307" s="47">
        <v>0</v>
      </c>
      <c r="K307" s="47" t="s">
        <v>41</v>
      </c>
      <c r="L307" s="48">
        <v>0</v>
      </c>
      <c r="M307" s="48"/>
      <c r="N307" s="47"/>
      <c r="O307" s="11" t="s">
        <v>10</v>
      </c>
      <c r="P307" s="11" t="s">
        <v>33</v>
      </c>
      <c r="Q307" s="11" t="s">
        <v>25</v>
      </c>
      <c r="W307" s="45">
        <v>0</v>
      </c>
      <c r="X307" s="45">
        <v>1</v>
      </c>
      <c r="Y307" s="45">
        <v>3</v>
      </c>
      <c r="Z307" s="45"/>
      <c r="AA307" s="184" t="s">
        <v>10</v>
      </c>
      <c r="AB307" s="11" t="s">
        <v>351</v>
      </c>
      <c r="AC307" s="60">
        <f t="shared" si="28"/>
        <v>-0.5</v>
      </c>
      <c r="AD307" s="60">
        <f t="shared" si="29"/>
        <v>0</v>
      </c>
      <c r="AE307" s="61">
        <f t="shared" si="30"/>
        <v>-0.5</v>
      </c>
      <c r="AF307" s="61">
        <f>INDEX($BA$26:BF$44,MATCH(AE307,$AZ$26:$AZ$44,-1),MATCH(D307,$BA$25:$BF$25))</f>
        <v>0</v>
      </c>
      <c r="AG307" s="61">
        <v>1</v>
      </c>
      <c r="AH307" s="61">
        <v>1</v>
      </c>
      <c r="AI307" s="61">
        <v>1</v>
      </c>
      <c r="AJ307" s="61">
        <v>1</v>
      </c>
      <c r="AK307" s="61">
        <v>0.8</v>
      </c>
      <c r="AL307" s="61">
        <v>0.8</v>
      </c>
      <c r="AM307" s="61">
        <f t="shared" si="31"/>
        <v>35.200000000000003</v>
      </c>
      <c r="AN307" s="62">
        <f t="shared" si="32"/>
        <v>0</v>
      </c>
      <c r="AO307" s="62">
        <f t="shared" si="33"/>
        <v>0</v>
      </c>
      <c r="AP307" s="62">
        <f t="shared" si="34"/>
        <v>0</v>
      </c>
      <c r="AR307" s="99"/>
      <c r="AS307" s="99"/>
      <c r="AT307" s="99"/>
      <c r="AU307" s="99"/>
    </row>
    <row r="308" spans="1:47">
      <c r="A308" s="11" t="s">
        <v>329</v>
      </c>
      <c r="B308" s="11">
        <v>3236</v>
      </c>
      <c r="D308" s="49" t="s">
        <v>22</v>
      </c>
      <c r="E308" s="47">
        <v>6</v>
      </c>
      <c r="F308" s="47">
        <v>3</v>
      </c>
      <c r="G308" s="47">
        <v>5</v>
      </c>
      <c r="H308" s="47">
        <v>0</v>
      </c>
      <c r="I308" s="47">
        <v>0</v>
      </c>
      <c r="J308" s="47">
        <v>0</v>
      </c>
      <c r="K308" s="47" t="s">
        <v>41</v>
      </c>
      <c r="L308" s="48">
        <v>0</v>
      </c>
      <c r="M308" s="48"/>
      <c r="N308" s="47"/>
      <c r="O308" s="11" t="s">
        <v>10</v>
      </c>
      <c r="P308" s="11" t="s">
        <v>33</v>
      </c>
      <c r="Q308" s="11" t="s">
        <v>25</v>
      </c>
      <c r="W308" s="45">
        <v>0</v>
      </c>
      <c r="X308" s="45">
        <v>2</v>
      </c>
      <c r="Y308" s="45">
        <v>3</v>
      </c>
      <c r="Z308" s="45"/>
      <c r="AA308" s="184" t="s">
        <v>10</v>
      </c>
      <c r="AB308" s="11" t="s">
        <v>351</v>
      </c>
      <c r="AC308" s="60">
        <f t="shared" si="28"/>
        <v>-0.5</v>
      </c>
      <c r="AD308" s="60">
        <f t="shared" si="29"/>
        <v>0</v>
      </c>
      <c r="AE308" s="61">
        <f t="shared" si="30"/>
        <v>-0.5</v>
      </c>
      <c r="AF308" s="61">
        <f>INDEX($BA$26:BF$44,MATCH(AE308,$AZ$26:$AZ$44,-1),MATCH(D308,$BA$25:$BF$25))</f>
        <v>0</v>
      </c>
      <c r="AG308" s="61">
        <v>1</v>
      </c>
      <c r="AH308" s="61">
        <v>1</v>
      </c>
      <c r="AI308" s="61">
        <v>1</v>
      </c>
      <c r="AJ308" s="61">
        <v>1</v>
      </c>
      <c r="AK308" s="61">
        <v>1</v>
      </c>
      <c r="AL308" s="61">
        <v>0.8</v>
      </c>
      <c r="AM308" s="61">
        <f t="shared" si="31"/>
        <v>44</v>
      </c>
      <c r="AN308" s="62">
        <f t="shared" si="32"/>
        <v>0</v>
      </c>
      <c r="AO308" s="62">
        <f t="shared" si="33"/>
        <v>0</v>
      </c>
      <c r="AP308" s="62">
        <f t="shared" si="34"/>
        <v>0</v>
      </c>
      <c r="AQ308" s="62"/>
      <c r="AR308" s="99"/>
      <c r="AS308" s="99"/>
      <c r="AT308" s="99"/>
      <c r="AU308" s="99"/>
    </row>
    <row r="309" spans="1:47">
      <c r="A309" s="11" t="s">
        <v>330</v>
      </c>
      <c r="B309" s="11">
        <v>3238</v>
      </c>
      <c r="D309" s="49" t="s">
        <v>22</v>
      </c>
      <c r="E309" s="47">
        <v>7</v>
      </c>
      <c r="F309" s="47">
        <v>9</v>
      </c>
      <c r="G309" s="47">
        <v>4</v>
      </c>
      <c r="H309" s="47">
        <v>0</v>
      </c>
      <c r="I309" s="47">
        <v>0</v>
      </c>
      <c r="J309" s="47">
        <v>0</v>
      </c>
      <c r="K309" s="47" t="s">
        <v>41</v>
      </c>
      <c r="L309" s="48">
        <v>0</v>
      </c>
      <c r="M309" s="48"/>
      <c r="N309" s="47"/>
      <c r="O309" s="11" t="s">
        <v>10</v>
      </c>
      <c r="P309" s="11" t="s">
        <v>33</v>
      </c>
      <c r="Q309" s="11" t="s">
        <v>25</v>
      </c>
      <c r="W309" s="45">
        <v>0</v>
      </c>
      <c r="X309" s="45">
        <v>2</v>
      </c>
      <c r="Y309" s="45">
        <v>4</v>
      </c>
      <c r="Z309" s="45"/>
      <c r="AA309" s="184" t="s">
        <v>10</v>
      </c>
      <c r="AB309" s="11" t="s">
        <v>351</v>
      </c>
      <c r="AC309" s="60">
        <f t="shared" si="28"/>
        <v>-0.5</v>
      </c>
      <c r="AD309" s="60">
        <f t="shared" si="29"/>
        <v>0</v>
      </c>
      <c r="AE309" s="61">
        <f t="shared" si="30"/>
        <v>-0.5</v>
      </c>
      <c r="AF309" s="61">
        <f>INDEX($BA$26:BF$44,MATCH(AE309,$AZ$26:$AZ$44,-1),MATCH(D309,$BA$25:$BF$25))</f>
        <v>0</v>
      </c>
      <c r="AG309" s="61">
        <v>1</v>
      </c>
      <c r="AH309" s="61">
        <v>1</v>
      </c>
      <c r="AI309" s="61">
        <v>1</v>
      </c>
      <c r="AJ309" s="61">
        <v>1</v>
      </c>
      <c r="AK309" s="61">
        <v>0.8</v>
      </c>
      <c r="AL309" s="61">
        <v>0.8</v>
      </c>
      <c r="AM309" s="61">
        <f t="shared" si="31"/>
        <v>35.200000000000003</v>
      </c>
      <c r="AN309" s="62">
        <f t="shared" si="32"/>
        <v>0</v>
      </c>
      <c r="AO309" s="62">
        <f t="shared" si="33"/>
        <v>0</v>
      </c>
      <c r="AP309" s="62">
        <f t="shared" si="34"/>
        <v>0</v>
      </c>
      <c r="AR309" s="99"/>
      <c r="AS309" s="99"/>
      <c r="AT309" s="99"/>
      <c r="AU309" s="99"/>
    </row>
    <row r="310" spans="1:47">
      <c r="A310" s="11" t="s">
        <v>331</v>
      </c>
      <c r="B310" s="11">
        <v>3240</v>
      </c>
      <c r="D310" s="49" t="s">
        <v>22</v>
      </c>
      <c r="E310" s="47">
        <v>2</v>
      </c>
      <c r="F310" s="47">
        <v>0</v>
      </c>
      <c r="G310" s="47">
        <v>0</v>
      </c>
      <c r="H310" s="47">
        <v>0</v>
      </c>
      <c r="I310" s="47">
        <v>0</v>
      </c>
      <c r="J310" s="47">
        <v>0</v>
      </c>
      <c r="K310" s="47" t="s">
        <v>41</v>
      </c>
      <c r="L310" s="48">
        <v>0</v>
      </c>
      <c r="M310" s="48"/>
      <c r="N310" s="47"/>
      <c r="O310" s="11" t="s">
        <v>10</v>
      </c>
      <c r="P310" s="11" t="s">
        <v>33</v>
      </c>
      <c r="Q310" s="11" t="s">
        <v>25</v>
      </c>
      <c r="R310" s="11" t="s">
        <v>34</v>
      </c>
      <c r="W310" s="45">
        <v>0</v>
      </c>
      <c r="X310" s="45">
        <v>0</v>
      </c>
      <c r="Y310" s="45">
        <v>5</v>
      </c>
      <c r="Z310" s="45"/>
      <c r="AA310" s="184" t="s">
        <v>10</v>
      </c>
      <c r="AB310" s="11" t="s">
        <v>351</v>
      </c>
      <c r="AC310" s="60">
        <f t="shared" si="28"/>
        <v>-0.5</v>
      </c>
      <c r="AD310" s="60">
        <f t="shared" si="29"/>
        <v>0</v>
      </c>
      <c r="AE310" s="61">
        <f t="shared" si="30"/>
        <v>-0.5</v>
      </c>
      <c r="AF310" s="61">
        <f>INDEX($BA$26:BF$44,MATCH(AE310,$AZ$26:$AZ$44,-1),MATCH(D310,$BA$25:$BF$25))</f>
        <v>0</v>
      </c>
      <c r="AG310" s="61">
        <v>1</v>
      </c>
      <c r="AH310" s="61">
        <v>1</v>
      </c>
      <c r="AI310" s="61">
        <v>1</v>
      </c>
      <c r="AJ310" s="61">
        <v>1</v>
      </c>
      <c r="AK310" s="61">
        <v>0.8</v>
      </c>
      <c r="AL310" s="61">
        <v>0.8</v>
      </c>
      <c r="AM310" s="61">
        <f t="shared" si="31"/>
        <v>35.200000000000003</v>
      </c>
      <c r="AN310" s="62">
        <f t="shared" si="32"/>
        <v>0</v>
      </c>
      <c r="AO310" s="62">
        <f t="shared" si="33"/>
        <v>0</v>
      </c>
      <c r="AP310" s="62">
        <f t="shared" si="34"/>
        <v>0</v>
      </c>
      <c r="AQ310" s="62"/>
      <c r="AR310" s="99"/>
      <c r="AS310" s="99"/>
      <c r="AT310" s="99"/>
      <c r="AU310" s="99"/>
    </row>
  </sheetData>
  <autoFilter ref="A19:AP310">
    <sortState ref="A20:AP310">
      <sortCondition descending="1" ref="H19:H310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0"/>
  <sheetViews>
    <sheetView topLeftCell="A175" zoomScale="85" zoomScaleNormal="85" workbookViewId="0">
      <selection activeCell="D186" sqref="D186"/>
    </sheetView>
  </sheetViews>
  <sheetFormatPr defaultRowHeight="15.75"/>
  <cols>
    <col min="1" max="1" width="9.875" style="11" customWidth="1"/>
    <col min="2" max="2" width="20.625" style="11" customWidth="1"/>
    <col min="3" max="3" width="21.375" style="11" customWidth="1"/>
    <col min="4" max="4" width="10.625" style="11" bestFit="1" customWidth="1"/>
    <col min="5" max="5" width="6.625" style="11" bestFit="1" customWidth="1"/>
    <col min="6" max="6" width="16.25" style="11" bestFit="1" customWidth="1"/>
    <col min="7" max="7" width="12.25" style="11" bestFit="1" customWidth="1"/>
    <col min="8" max="8" width="8.25" style="11" bestFit="1" customWidth="1"/>
    <col min="9" max="9" width="12.5" style="11" bestFit="1" customWidth="1"/>
    <col min="10" max="10" width="9" style="11"/>
    <col min="11" max="11" width="8.875" style="105" customWidth="1"/>
    <col min="12" max="12" width="9" style="11"/>
    <col min="13" max="14" width="15.875" style="11" bestFit="1" customWidth="1"/>
    <col min="15" max="16384" width="9" style="11"/>
  </cols>
  <sheetData>
    <row r="1" spans="1:8">
      <c r="A1" s="5" t="s">
        <v>655</v>
      </c>
      <c r="F1" s="7" t="s">
        <v>652</v>
      </c>
      <c r="G1" s="55" t="s">
        <v>648</v>
      </c>
    </row>
    <row r="2" spans="1:8">
      <c r="A2" s="5" t="s">
        <v>654</v>
      </c>
      <c r="G2" s="55" t="s">
        <v>649</v>
      </c>
    </row>
    <row r="3" spans="1:8">
      <c r="A3" s="5"/>
      <c r="G3" s="55" t="s">
        <v>650</v>
      </c>
    </row>
    <row r="4" spans="1:8">
      <c r="A4" s="11" t="s">
        <v>836</v>
      </c>
      <c r="G4" s="55" t="s">
        <v>645</v>
      </c>
    </row>
    <row r="5" spans="1:8">
      <c r="G5" s="55" t="s">
        <v>646</v>
      </c>
    </row>
    <row r="6" spans="1:8">
      <c r="A6" s="11" t="s">
        <v>732</v>
      </c>
      <c r="G6" s="55" t="s">
        <v>651</v>
      </c>
    </row>
    <row r="7" spans="1:8">
      <c r="A7" s="11" t="s">
        <v>733</v>
      </c>
      <c r="G7" s="55" t="s">
        <v>700</v>
      </c>
    </row>
    <row r="8" spans="1:8">
      <c r="A8" s="11" t="s">
        <v>731</v>
      </c>
      <c r="E8" s="55" t="s">
        <v>644</v>
      </c>
      <c r="G8" s="55" t="s">
        <v>641</v>
      </c>
    </row>
    <row r="9" spans="1:8">
      <c r="G9" s="55" t="s">
        <v>647</v>
      </c>
    </row>
    <row r="11" spans="1:8">
      <c r="A11" s="11" t="s">
        <v>737</v>
      </c>
      <c r="D11" s="106" t="s">
        <v>642</v>
      </c>
      <c r="E11" s="106" t="s">
        <v>643</v>
      </c>
      <c r="F11" s="55" t="s">
        <v>684</v>
      </c>
    </row>
    <row r="12" spans="1:8">
      <c r="B12" s="11" t="s">
        <v>627</v>
      </c>
      <c r="C12" s="62">
        <v>5696000000000</v>
      </c>
      <c r="D12" s="107">
        <v>0.06</v>
      </c>
      <c r="E12" s="107">
        <v>0.64</v>
      </c>
      <c r="F12" s="62">
        <f>C12*D12*E12</f>
        <v>218726400000</v>
      </c>
    </row>
    <row r="13" spans="1:8">
      <c r="B13" s="11" t="s">
        <v>628</v>
      </c>
      <c r="C13" s="62">
        <v>462000000000</v>
      </c>
      <c r="D13" s="107">
        <v>0.1</v>
      </c>
      <c r="E13" s="107">
        <v>0.87</v>
      </c>
      <c r="F13" s="62">
        <f>C13*D13*E13</f>
        <v>40194000000</v>
      </c>
    </row>
    <row r="14" spans="1:8">
      <c r="B14" s="11" t="s">
        <v>685</v>
      </c>
      <c r="C14" s="62">
        <v>4500000000000</v>
      </c>
      <c r="D14" s="107">
        <v>0.02</v>
      </c>
      <c r="E14" s="107">
        <v>0.79</v>
      </c>
      <c r="F14" s="62">
        <f>C14*D14*E14</f>
        <v>71100000000</v>
      </c>
      <c r="H14" s="11" t="s">
        <v>834</v>
      </c>
    </row>
    <row r="15" spans="1:8">
      <c r="B15" s="11" t="s">
        <v>629</v>
      </c>
      <c r="C15" s="62">
        <v>4500000000000</v>
      </c>
      <c r="D15" s="107">
        <v>0.03</v>
      </c>
      <c r="E15" s="107">
        <v>0.83</v>
      </c>
      <c r="F15" s="62">
        <f>C15*D15*E15</f>
        <v>112050000000</v>
      </c>
      <c r="H15" s="11" t="s">
        <v>835</v>
      </c>
    </row>
    <row r="16" spans="1:8">
      <c r="B16" s="5" t="s">
        <v>636</v>
      </c>
      <c r="C16" s="108">
        <f>SUM(C12:C15)</f>
        <v>15158000000000</v>
      </c>
      <c r="D16" s="47"/>
      <c r="E16" s="50"/>
    </row>
    <row r="17" spans="1:9">
      <c r="B17" s="5"/>
      <c r="C17" s="108"/>
      <c r="D17" s="50"/>
      <c r="E17" s="50"/>
      <c r="H17" s="11" t="s">
        <v>1058</v>
      </c>
    </row>
    <row r="18" spans="1:9">
      <c r="A18" s="11" t="s">
        <v>637</v>
      </c>
      <c r="B18" s="5"/>
      <c r="C18" s="108"/>
      <c r="D18" s="50"/>
      <c r="E18" s="50"/>
      <c r="H18" s="11" t="s">
        <v>1061</v>
      </c>
    </row>
    <row r="19" spans="1:9">
      <c r="B19" s="11" t="s">
        <v>296</v>
      </c>
      <c r="C19" s="62">
        <v>938000000000</v>
      </c>
      <c r="D19" s="107">
        <v>0.03</v>
      </c>
      <c r="E19" s="107">
        <v>0.27</v>
      </c>
      <c r="F19" s="62">
        <f t="shared" ref="F19:F32" si="0">C19*D19*E19</f>
        <v>7597800000.000001</v>
      </c>
      <c r="H19" s="11" t="s">
        <v>1059</v>
      </c>
    </row>
    <row r="20" spans="1:9">
      <c r="B20" s="11" t="s">
        <v>297</v>
      </c>
      <c r="C20" s="62">
        <v>458000000000</v>
      </c>
      <c r="D20" s="107">
        <v>7.0000000000000007E-2</v>
      </c>
      <c r="E20" s="107">
        <v>0.78</v>
      </c>
      <c r="F20" s="62">
        <f t="shared" si="0"/>
        <v>25006800000.000004</v>
      </c>
      <c r="I20" s="11" t="s">
        <v>1063</v>
      </c>
    </row>
    <row r="21" spans="1:9">
      <c r="B21" s="11" t="s">
        <v>250</v>
      </c>
      <c r="C21" s="62">
        <v>450000000000</v>
      </c>
      <c r="D21" s="107">
        <v>0.02</v>
      </c>
      <c r="E21" s="107">
        <v>0.76</v>
      </c>
      <c r="F21" s="62">
        <f t="shared" si="0"/>
        <v>6840000000</v>
      </c>
      <c r="I21" s="11" t="s">
        <v>1064</v>
      </c>
    </row>
    <row r="22" spans="1:9">
      <c r="B22" s="11" t="s">
        <v>148</v>
      </c>
      <c r="C22" s="62">
        <v>59000000000</v>
      </c>
      <c r="D22" s="107">
        <v>0.06</v>
      </c>
      <c r="E22" s="107">
        <v>0.88</v>
      </c>
      <c r="F22" s="62">
        <f t="shared" si="0"/>
        <v>3115200000</v>
      </c>
      <c r="H22" s="11" t="s">
        <v>1060</v>
      </c>
    </row>
    <row r="23" spans="1:9">
      <c r="B23" s="11" t="s">
        <v>176</v>
      </c>
      <c r="C23" s="62">
        <v>27000000000</v>
      </c>
      <c r="D23" s="107">
        <v>0.06</v>
      </c>
      <c r="E23" s="107">
        <v>0.78</v>
      </c>
      <c r="F23" s="62">
        <f t="shared" si="0"/>
        <v>1263600000</v>
      </c>
      <c r="I23" s="11" t="s">
        <v>1062</v>
      </c>
    </row>
    <row r="24" spans="1:9">
      <c r="B24" s="11" t="s">
        <v>38</v>
      </c>
      <c r="C24" s="62">
        <v>19000000000</v>
      </c>
      <c r="D24" s="107">
        <v>0.03</v>
      </c>
      <c r="E24" s="107">
        <v>0.79</v>
      </c>
      <c r="F24" s="62">
        <f t="shared" si="0"/>
        <v>450300000</v>
      </c>
      <c r="H24" s="11" t="s">
        <v>1065</v>
      </c>
    </row>
    <row r="25" spans="1:9">
      <c r="B25" s="11" t="s">
        <v>78</v>
      </c>
      <c r="C25" s="62">
        <v>14000000000</v>
      </c>
      <c r="D25" s="107">
        <v>0.02</v>
      </c>
      <c r="E25" s="107">
        <v>0.41</v>
      </c>
      <c r="F25" s="62">
        <f t="shared" si="0"/>
        <v>114800000</v>
      </c>
      <c r="I25" s="11" t="s">
        <v>1066</v>
      </c>
    </row>
    <row r="26" spans="1:9">
      <c r="B26" s="11" t="s">
        <v>75</v>
      </c>
      <c r="C26" s="62">
        <v>5000000000</v>
      </c>
      <c r="D26" s="107">
        <v>7.0000000000000007E-2</v>
      </c>
      <c r="E26" s="107">
        <v>0.31</v>
      </c>
      <c r="F26" s="62">
        <f t="shared" si="0"/>
        <v>108500000.00000001</v>
      </c>
    </row>
    <row r="27" spans="1:9">
      <c r="B27" s="11" t="s">
        <v>43</v>
      </c>
      <c r="C27" s="62">
        <v>2000000000</v>
      </c>
      <c r="D27" s="107">
        <v>0.01</v>
      </c>
      <c r="E27" s="107">
        <v>0.19</v>
      </c>
      <c r="F27" s="62">
        <f t="shared" si="0"/>
        <v>3800000</v>
      </c>
    </row>
    <row r="28" spans="1:9">
      <c r="B28" s="11" t="s">
        <v>160</v>
      </c>
      <c r="C28" s="62">
        <v>1000000000</v>
      </c>
      <c r="D28" s="107">
        <v>7.0000000000000007E-2</v>
      </c>
      <c r="E28" s="107">
        <v>0.87</v>
      </c>
      <c r="F28" s="62">
        <f t="shared" si="0"/>
        <v>60900000</v>
      </c>
    </row>
    <row r="29" spans="1:9">
      <c r="B29" s="11" t="s">
        <v>42</v>
      </c>
      <c r="C29" s="62">
        <v>1000000000</v>
      </c>
      <c r="D29" s="107">
        <v>0.09</v>
      </c>
      <c r="E29" s="107">
        <v>0.71</v>
      </c>
      <c r="F29" s="62">
        <f t="shared" si="0"/>
        <v>63900000</v>
      </c>
    </row>
    <row r="30" spans="1:9">
      <c r="B30" s="11" t="s">
        <v>39</v>
      </c>
      <c r="C30" s="62">
        <v>1000000000</v>
      </c>
      <c r="D30" s="107">
        <v>0.09</v>
      </c>
      <c r="E30" s="107">
        <v>0.25</v>
      </c>
      <c r="F30" s="62">
        <f>C30*D30*E30</f>
        <v>22500000</v>
      </c>
    </row>
    <row r="31" spans="1:9">
      <c r="B31" s="11" t="s">
        <v>45</v>
      </c>
      <c r="C31" s="62">
        <v>1000000000</v>
      </c>
      <c r="D31" s="107">
        <v>0.08</v>
      </c>
      <c r="E31" s="107">
        <v>0.65</v>
      </c>
      <c r="F31" s="62">
        <f t="shared" si="0"/>
        <v>52000000</v>
      </c>
    </row>
    <row r="32" spans="1:9">
      <c r="B32" s="11" t="s">
        <v>161</v>
      </c>
      <c r="C32" s="62">
        <v>1000000000</v>
      </c>
      <c r="D32" s="107">
        <v>0.09</v>
      </c>
      <c r="E32" s="107">
        <v>0.91</v>
      </c>
      <c r="F32" s="62">
        <f t="shared" si="0"/>
        <v>81900000</v>
      </c>
    </row>
    <row r="33" spans="1:7">
      <c r="B33" s="5" t="s">
        <v>636</v>
      </c>
      <c r="C33" s="108">
        <f>SUM(C19:C32)</f>
        <v>1977000000000</v>
      </c>
      <c r="D33" s="50"/>
      <c r="E33" s="50"/>
    </row>
    <row r="34" spans="1:7">
      <c r="B34" s="5"/>
      <c r="C34" s="108"/>
      <c r="D34" s="50"/>
      <c r="E34" s="50"/>
    </row>
    <row r="35" spans="1:7">
      <c r="A35" s="11" t="s">
        <v>634</v>
      </c>
      <c r="C35" s="62"/>
      <c r="D35" s="50"/>
      <c r="E35" s="50"/>
    </row>
    <row r="36" spans="1:7">
      <c r="B36" s="11" t="s">
        <v>631</v>
      </c>
      <c r="C36" s="62">
        <v>11000000000</v>
      </c>
      <c r="D36" s="107">
        <v>0.08</v>
      </c>
      <c r="E36" s="107">
        <v>0</v>
      </c>
      <c r="F36" s="62">
        <f>C36*D36*E36</f>
        <v>0</v>
      </c>
      <c r="G36" s="109" t="s">
        <v>706</v>
      </c>
    </row>
    <row r="37" spans="1:7">
      <c r="B37" s="11" t="s">
        <v>632</v>
      </c>
      <c r="C37" s="62">
        <v>8000000000</v>
      </c>
      <c r="D37" s="107">
        <v>0.02</v>
      </c>
      <c r="E37" s="107">
        <v>0</v>
      </c>
      <c r="F37" s="62">
        <f>C37*D37*E37</f>
        <v>0</v>
      </c>
      <c r="G37" s="109" t="s">
        <v>707</v>
      </c>
    </row>
    <row r="38" spans="1:7">
      <c r="B38" s="5" t="s">
        <v>636</v>
      </c>
      <c r="C38" s="108">
        <f>SUM(C36:C37)</f>
        <v>19000000000</v>
      </c>
      <c r="G38" s="109" t="s">
        <v>708</v>
      </c>
    </row>
    <row r="39" spans="1:7">
      <c r="B39" s="5"/>
      <c r="C39" s="108"/>
      <c r="G39" s="109" t="s">
        <v>709</v>
      </c>
    </row>
    <row r="40" spans="1:7">
      <c r="B40" s="5" t="s">
        <v>635</v>
      </c>
      <c r="C40" s="108">
        <f>C38+C33+C16</f>
        <v>17154000000000</v>
      </c>
    </row>
    <row r="41" spans="1:7">
      <c r="B41" s="5"/>
      <c r="C41" s="108"/>
    </row>
    <row r="42" spans="1:7">
      <c r="A42" s="11" t="s">
        <v>638</v>
      </c>
      <c r="B42" s="5"/>
      <c r="C42" s="108"/>
    </row>
    <row r="43" spans="1:7">
      <c r="B43" s="11" t="s">
        <v>630</v>
      </c>
      <c r="C43" s="62">
        <f>C16*0.0001</f>
        <v>1515800000</v>
      </c>
      <c r="D43" s="94">
        <v>0.03</v>
      </c>
      <c r="E43" s="94">
        <v>0</v>
      </c>
      <c r="F43" s="62">
        <f>C43*D43*E43</f>
        <v>0</v>
      </c>
      <c r="G43" s="109" t="s">
        <v>711</v>
      </c>
    </row>
    <row r="44" spans="1:7">
      <c r="B44" s="5"/>
      <c r="C44" s="108"/>
      <c r="G44" s="109" t="s">
        <v>710</v>
      </c>
    </row>
    <row r="45" spans="1:7">
      <c r="A45" s="11" t="s">
        <v>639</v>
      </c>
      <c r="B45" s="5"/>
      <c r="C45" s="108"/>
    </row>
    <row r="46" spans="1:7">
      <c r="B46" s="11" t="s">
        <v>640</v>
      </c>
      <c r="C46" s="62">
        <f>C40*0.00001</f>
        <v>171540000</v>
      </c>
      <c r="D46" s="94">
        <v>0.01</v>
      </c>
      <c r="E46" s="94">
        <v>0</v>
      </c>
      <c r="F46" s="62">
        <f>C46*D46*E46</f>
        <v>0</v>
      </c>
      <c r="G46" s="109" t="s">
        <v>712</v>
      </c>
    </row>
    <row r="47" spans="1:7">
      <c r="B47" s="5"/>
      <c r="C47" s="108"/>
      <c r="G47" s="109" t="s">
        <v>713</v>
      </c>
    </row>
    <row r="49" spans="1:14">
      <c r="A49" s="11" t="s">
        <v>951</v>
      </c>
    </row>
    <row r="50" spans="1:14">
      <c r="B50" s="110" t="s">
        <v>406</v>
      </c>
      <c r="C50" s="110" t="s">
        <v>407</v>
      </c>
      <c r="D50" s="110" t="s">
        <v>415</v>
      </c>
      <c r="E50" s="110" t="s">
        <v>413</v>
      </c>
      <c r="F50" s="110" t="s">
        <v>414</v>
      </c>
      <c r="G50" s="110" t="s">
        <v>408</v>
      </c>
      <c r="H50" s="110" t="s">
        <v>409</v>
      </c>
      <c r="I50" s="110" t="s">
        <v>410</v>
      </c>
      <c r="J50" s="110" t="s">
        <v>462</v>
      </c>
      <c r="K50" s="105" t="s">
        <v>29</v>
      </c>
    </row>
    <row r="51" spans="1:14">
      <c r="B51" s="45" t="s">
        <v>421</v>
      </c>
      <c r="C51" s="45" t="s">
        <v>422</v>
      </c>
      <c r="D51" s="47">
        <v>10</v>
      </c>
      <c r="E51" s="47">
        <v>3</v>
      </c>
      <c r="F51" s="111">
        <v>1.2</v>
      </c>
      <c r="G51" s="112">
        <v>210921.30600000001</v>
      </c>
      <c r="H51" s="45">
        <v>3</v>
      </c>
      <c r="I51" s="112">
        <f>G51*H51</f>
        <v>632763.91800000006</v>
      </c>
      <c r="J51" s="11" t="s">
        <v>883</v>
      </c>
    </row>
    <row r="52" spans="1:14">
      <c r="B52" s="45" t="s">
        <v>423</v>
      </c>
      <c r="C52" s="45" t="s">
        <v>424</v>
      </c>
      <c r="D52" s="47">
        <v>10</v>
      </c>
      <c r="E52" s="47">
        <v>2</v>
      </c>
      <c r="F52" s="111">
        <v>2.2999999999999998</v>
      </c>
      <c r="G52" s="112">
        <v>202320.372</v>
      </c>
      <c r="H52" s="45">
        <v>3</v>
      </c>
      <c r="I52" s="112">
        <f t="shared" ref="I52:I60" si="1">G52*H52</f>
        <v>606961.11600000004</v>
      </c>
      <c r="M52" s="113"/>
      <c r="N52" s="62"/>
    </row>
    <row r="53" spans="1:14">
      <c r="A53" s="55"/>
      <c r="B53" s="45" t="s">
        <v>416</v>
      </c>
      <c r="C53" s="45" t="s">
        <v>417</v>
      </c>
      <c r="D53" s="47">
        <v>10</v>
      </c>
      <c r="E53" s="47">
        <v>2</v>
      </c>
      <c r="F53" s="111">
        <v>2.2999999999999998</v>
      </c>
      <c r="G53" s="112">
        <v>24241.388999999999</v>
      </c>
      <c r="H53" s="45">
        <v>9</v>
      </c>
      <c r="I53" s="112">
        <f t="shared" si="1"/>
        <v>218172.50099999999</v>
      </c>
      <c r="J53" s="55"/>
      <c r="K53" s="114"/>
      <c r="M53" s="62"/>
    </row>
    <row r="54" spans="1:14">
      <c r="A54" s="55"/>
      <c r="B54" s="45" t="s">
        <v>465</v>
      </c>
      <c r="C54" s="45" t="s">
        <v>466</v>
      </c>
      <c r="D54" s="47">
        <v>10</v>
      </c>
      <c r="E54" s="47">
        <v>0</v>
      </c>
      <c r="F54" s="111">
        <v>2.2000000000000002</v>
      </c>
      <c r="G54" s="112">
        <v>4201.2910000000002</v>
      </c>
      <c r="H54" s="45">
        <v>10</v>
      </c>
      <c r="I54" s="112">
        <f t="shared" si="1"/>
        <v>42012.91</v>
      </c>
      <c r="J54" s="55"/>
      <c r="K54" s="114"/>
    </row>
    <row r="55" spans="1:14">
      <c r="B55" s="45" t="s">
        <v>418</v>
      </c>
      <c r="C55" s="45" t="s">
        <v>884</v>
      </c>
      <c r="D55" s="47">
        <v>10</v>
      </c>
      <c r="E55" s="47">
        <v>2</v>
      </c>
      <c r="F55" s="111">
        <v>2.6</v>
      </c>
      <c r="G55" s="112">
        <v>4818.7610000000004</v>
      </c>
      <c r="H55" s="45">
        <v>14</v>
      </c>
      <c r="I55" s="112">
        <f t="shared" si="1"/>
        <v>67462.65400000001</v>
      </c>
      <c r="M55" s="62"/>
    </row>
    <row r="56" spans="1:14">
      <c r="B56" s="45" t="s">
        <v>698</v>
      </c>
      <c r="C56" s="45" t="s">
        <v>699</v>
      </c>
      <c r="D56" s="47">
        <v>10</v>
      </c>
      <c r="E56" s="47">
        <v>2</v>
      </c>
      <c r="F56" s="111">
        <v>2.2999999999999998</v>
      </c>
      <c r="G56" s="112">
        <v>2813.4110000000001</v>
      </c>
      <c r="H56" s="115">
        <v>15</v>
      </c>
      <c r="I56" s="112">
        <f>G56*H56</f>
        <v>42201.165000000001</v>
      </c>
    </row>
    <row r="57" spans="1:14">
      <c r="B57" s="11" t="s">
        <v>463</v>
      </c>
      <c r="C57" s="11" t="s">
        <v>464</v>
      </c>
      <c r="D57" s="47">
        <v>10</v>
      </c>
      <c r="E57" s="47">
        <v>2</v>
      </c>
      <c r="F57" s="111">
        <v>2.2999999999999998</v>
      </c>
      <c r="G57" s="112">
        <v>3653.027</v>
      </c>
      <c r="H57" s="115">
        <v>15</v>
      </c>
      <c r="I57" s="112">
        <f>G57*H57</f>
        <v>54795.404999999999</v>
      </c>
      <c r="J57" s="11" t="s">
        <v>865</v>
      </c>
    </row>
    <row r="58" spans="1:14">
      <c r="B58" s="45" t="s">
        <v>426</v>
      </c>
      <c r="C58" s="45" t="s">
        <v>497</v>
      </c>
      <c r="D58" s="47">
        <v>10</v>
      </c>
      <c r="E58" s="47">
        <v>2</v>
      </c>
      <c r="F58" s="111">
        <v>5</v>
      </c>
      <c r="G58" s="112">
        <v>341.82499999999999</v>
      </c>
      <c r="H58" s="45">
        <v>51</v>
      </c>
      <c r="I58" s="112">
        <f t="shared" si="1"/>
        <v>17433.075000000001</v>
      </c>
      <c r="J58" s="55"/>
      <c r="K58" s="114"/>
    </row>
    <row r="59" spans="1:14">
      <c r="B59" s="45" t="s">
        <v>411</v>
      </c>
      <c r="C59" s="45" t="s">
        <v>412</v>
      </c>
      <c r="D59" s="47">
        <v>10</v>
      </c>
      <c r="E59" s="47">
        <v>0</v>
      </c>
      <c r="F59" s="111">
        <v>3.7</v>
      </c>
      <c r="G59" s="112">
        <v>245.911</v>
      </c>
      <c r="H59" s="45">
        <v>144</v>
      </c>
      <c r="I59" s="112">
        <f t="shared" si="1"/>
        <v>35411.184000000001</v>
      </c>
      <c r="J59" s="55"/>
      <c r="K59" s="114"/>
    </row>
    <row r="60" spans="1:14">
      <c r="B60" s="45" t="s">
        <v>425</v>
      </c>
      <c r="C60" s="45" t="s">
        <v>657</v>
      </c>
      <c r="D60" s="47">
        <v>10</v>
      </c>
      <c r="E60" s="47">
        <v>3</v>
      </c>
      <c r="F60" s="111">
        <v>2.06</v>
      </c>
      <c r="G60" s="112">
        <v>135.68600000000001</v>
      </c>
      <c r="H60" s="45">
        <v>53</v>
      </c>
      <c r="I60" s="112">
        <f t="shared" si="1"/>
        <v>7191.3580000000002</v>
      </c>
      <c r="K60" s="114"/>
    </row>
    <row r="61" spans="1:14">
      <c r="B61" s="11" t="s">
        <v>682</v>
      </c>
      <c r="C61" s="11" t="s">
        <v>683</v>
      </c>
      <c r="D61" s="47">
        <v>10</v>
      </c>
      <c r="E61" s="47">
        <v>2</v>
      </c>
      <c r="F61" s="111">
        <v>4</v>
      </c>
      <c r="G61" s="112">
        <v>98.18</v>
      </c>
      <c r="H61" s="45">
        <v>17</v>
      </c>
      <c r="I61" s="112">
        <f>G61*H61</f>
        <v>1669.0600000000002</v>
      </c>
      <c r="K61" s="114"/>
    </row>
    <row r="62" spans="1:14">
      <c r="D62" s="47"/>
      <c r="E62" s="47"/>
      <c r="F62" s="111"/>
      <c r="G62" s="112"/>
      <c r="H62" s="115"/>
      <c r="I62" s="112"/>
      <c r="K62" s="114"/>
    </row>
    <row r="63" spans="1:14">
      <c r="A63" s="11" t="s">
        <v>952</v>
      </c>
      <c r="D63" s="47"/>
      <c r="E63" s="47"/>
      <c r="F63" s="111"/>
      <c r="G63" s="112"/>
      <c r="H63" s="115"/>
      <c r="I63" s="112"/>
    </row>
    <row r="64" spans="1:14">
      <c r="B64" s="45" t="s">
        <v>429</v>
      </c>
      <c r="C64" s="45" t="s">
        <v>430</v>
      </c>
      <c r="D64" s="47">
        <v>10</v>
      </c>
      <c r="E64" s="47">
        <v>2</v>
      </c>
      <c r="F64" s="111">
        <v>1</v>
      </c>
      <c r="G64" s="112">
        <v>1351.2940000000001</v>
      </c>
      <c r="H64" s="45">
        <v>20</v>
      </c>
      <c r="I64" s="112">
        <f>G64*H64</f>
        <v>27025.88</v>
      </c>
      <c r="J64" s="11" t="s">
        <v>830</v>
      </c>
    </row>
    <row r="65" spans="1:10">
      <c r="B65" s="45" t="s">
        <v>419</v>
      </c>
      <c r="C65" s="45" t="s">
        <v>420</v>
      </c>
      <c r="D65" s="47">
        <v>10</v>
      </c>
      <c r="E65" s="47">
        <v>2</v>
      </c>
      <c r="F65" s="111">
        <v>2.0099999999999998</v>
      </c>
      <c r="G65" s="112">
        <v>512.82100000000003</v>
      </c>
      <c r="H65" s="45">
        <v>3</v>
      </c>
      <c r="I65" s="112">
        <f>G65*H65</f>
        <v>1538.4630000000002</v>
      </c>
    </row>
    <row r="66" spans="1:10">
      <c r="B66" s="45" t="s">
        <v>661</v>
      </c>
      <c r="C66" s="45" t="s">
        <v>427</v>
      </c>
      <c r="D66" s="47">
        <v>10</v>
      </c>
      <c r="E66" s="47">
        <v>2</v>
      </c>
      <c r="F66" s="111">
        <v>1.5</v>
      </c>
      <c r="G66" s="112">
        <v>81.245999999999995</v>
      </c>
      <c r="H66" s="45">
        <v>3</v>
      </c>
      <c r="I66" s="112">
        <f>G66*H66</f>
        <v>243.738</v>
      </c>
    </row>
    <row r="67" spans="1:10">
      <c r="B67" s="45" t="s">
        <v>670</v>
      </c>
      <c r="C67" s="45" t="s">
        <v>872</v>
      </c>
      <c r="D67" s="47">
        <v>10</v>
      </c>
      <c r="E67" s="47">
        <v>2</v>
      </c>
      <c r="F67" s="111">
        <v>2.0299999999999998</v>
      </c>
      <c r="G67" s="112">
        <v>82.912000000000006</v>
      </c>
      <c r="H67" s="45">
        <v>9</v>
      </c>
      <c r="I67" s="112">
        <f>G67*H67</f>
        <v>746.20800000000008</v>
      </c>
    </row>
    <row r="68" spans="1:10">
      <c r="B68" s="11" t="s">
        <v>702</v>
      </c>
      <c r="C68" s="11" t="s">
        <v>703</v>
      </c>
      <c r="D68" s="47">
        <v>10</v>
      </c>
      <c r="E68" s="47">
        <v>3</v>
      </c>
      <c r="F68" s="111">
        <v>2.0099999999999998</v>
      </c>
      <c r="G68" s="112">
        <v>62.66</v>
      </c>
      <c r="H68" s="45">
        <v>4</v>
      </c>
      <c r="I68" s="112">
        <f>G68*H68</f>
        <v>250.64</v>
      </c>
    </row>
    <row r="69" spans="1:10">
      <c r="B69" s="45"/>
      <c r="C69" s="45"/>
      <c r="D69" s="47"/>
      <c r="E69" s="47"/>
      <c r="F69" s="111"/>
      <c r="G69" s="112"/>
      <c r="H69" s="45"/>
      <c r="I69" s="112"/>
    </row>
    <row r="70" spans="1:10">
      <c r="A70" s="11" t="s">
        <v>1089</v>
      </c>
      <c r="B70" s="45"/>
      <c r="C70" s="45"/>
      <c r="D70" s="47"/>
      <c r="E70" s="47"/>
      <c r="F70" s="111"/>
      <c r="G70" s="112"/>
      <c r="H70" s="45"/>
      <c r="I70" s="112"/>
    </row>
    <row r="71" spans="1:10">
      <c r="B71" s="45" t="s">
        <v>658</v>
      </c>
      <c r="C71" s="45" t="s">
        <v>428</v>
      </c>
      <c r="D71" s="47">
        <v>10</v>
      </c>
      <c r="E71" s="47">
        <v>2</v>
      </c>
      <c r="F71" s="111">
        <v>2.5</v>
      </c>
      <c r="G71" s="112">
        <v>167.274</v>
      </c>
      <c r="H71" s="115">
        <v>2</v>
      </c>
      <c r="I71" s="112">
        <f>G71*H71</f>
        <v>334.548</v>
      </c>
    </row>
    <row r="72" spans="1:10">
      <c r="B72" s="45"/>
      <c r="C72" s="45"/>
      <c r="D72" s="47"/>
      <c r="E72" s="47"/>
      <c r="F72" s="111"/>
      <c r="G72" s="112"/>
      <c r="H72" s="115"/>
      <c r="I72" s="112"/>
    </row>
    <row r="73" spans="1:10">
      <c r="A73" s="11" t="s">
        <v>1088</v>
      </c>
      <c r="B73" s="45"/>
      <c r="C73" s="45"/>
      <c r="D73" s="47"/>
      <c r="E73" s="47"/>
      <c r="F73" s="111"/>
      <c r="G73" s="112"/>
      <c r="H73" s="115"/>
      <c r="I73" s="112"/>
    </row>
    <row r="74" spans="1:10">
      <c r="B74" s="45" t="s">
        <v>659</v>
      </c>
      <c r="C74" s="45" t="s">
        <v>681</v>
      </c>
      <c r="D74" s="47">
        <v>10</v>
      </c>
      <c r="E74" s="47">
        <v>2</v>
      </c>
      <c r="F74" s="111">
        <v>2.58</v>
      </c>
      <c r="G74" s="112">
        <v>33.241999999999997</v>
      </c>
      <c r="H74" s="45">
        <v>6</v>
      </c>
      <c r="I74" s="112">
        <f>G74*H74</f>
        <v>199.452</v>
      </c>
    </row>
    <row r="75" spans="1:10">
      <c r="B75" s="45"/>
      <c r="C75" s="45"/>
      <c r="D75" s="47"/>
      <c r="E75" s="47"/>
      <c r="F75" s="111"/>
      <c r="G75" s="112"/>
      <c r="H75" s="45"/>
      <c r="I75" s="112"/>
    </row>
    <row r="76" spans="1:10">
      <c r="A76" s="11" t="s">
        <v>953</v>
      </c>
      <c r="B76" s="45"/>
      <c r="C76" s="45"/>
      <c r="D76" s="47"/>
      <c r="E76" s="47"/>
      <c r="F76" s="111"/>
      <c r="G76" s="112"/>
      <c r="H76" s="45"/>
      <c r="I76" s="112"/>
    </row>
    <row r="77" spans="1:10">
      <c r="B77" s="11" t="s">
        <v>998</v>
      </c>
      <c r="C77" s="11" t="s">
        <v>999</v>
      </c>
      <c r="D77" s="47">
        <v>10</v>
      </c>
      <c r="E77" s="47">
        <v>0</v>
      </c>
      <c r="F77" s="111">
        <v>1</v>
      </c>
      <c r="G77" s="112">
        <v>229.23</v>
      </c>
      <c r="H77" s="45">
        <v>1</v>
      </c>
      <c r="I77" s="112">
        <f t="shared" ref="I77" si="2">G77*H77</f>
        <v>229.23</v>
      </c>
      <c r="J77" s="11" t="s">
        <v>1005</v>
      </c>
    </row>
    <row r="78" spans="1:10">
      <c r="B78" s="45" t="s">
        <v>478</v>
      </c>
      <c r="C78" s="45" t="s">
        <v>573</v>
      </c>
      <c r="D78" s="47">
        <v>9</v>
      </c>
      <c r="E78" s="47">
        <v>0</v>
      </c>
      <c r="F78" s="111">
        <v>2.0499999999999998</v>
      </c>
      <c r="G78" s="112">
        <v>403.16800000000001</v>
      </c>
      <c r="H78" s="45">
        <v>6</v>
      </c>
      <c r="I78" s="112">
        <f>G78*H78</f>
        <v>2419.0079999999998</v>
      </c>
    </row>
    <row r="79" spans="1:10">
      <c r="B79" s="45"/>
      <c r="C79" s="45"/>
      <c r="D79" s="47"/>
      <c r="E79" s="47"/>
      <c r="F79" s="111"/>
      <c r="G79" s="112"/>
      <c r="H79" s="45"/>
      <c r="I79" s="112"/>
    </row>
    <row r="80" spans="1:10">
      <c r="A80" s="11" t="s">
        <v>955</v>
      </c>
      <c r="B80" s="45"/>
      <c r="C80" s="45"/>
      <c r="D80" s="47"/>
      <c r="E80" s="47"/>
      <c r="F80" s="111"/>
      <c r="G80" s="112"/>
      <c r="H80" s="45"/>
      <c r="I80" s="112"/>
    </row>
    <row r="81" spans="1:10">
      <c r="B81" s="45" t="s">
        <v>376</v>
      </c>
      <c r="C81" s="45" t="s">
        <v>436</v>
      </c>
      <c r="D81" s="47">
        <v>9</v>
      </c>
      <c r="E81" s="47">
        <v>1</v>
      </c>
      <c r="F81" s="111">
        <v>1.17</v>
      </c>
      <c r="G81" s="112">
        <v>52.13</v>
      </c>
      <c r="H81" s="45">
        <v>1</v>
      </c>
      <c r="I81" s="112">
        <f>G81*H81</f>
        <v>52.13</v>
      </c>
    </row>
    <row r="82" spans="1:10">
      <c r="B82" s="45"/>
      <c r="C82" s="45"/>
      <c r="D82" s="47"/>
      <c r="E82" s="47"/>
      <c r="F82" s="111"/>
      <c r="G82" s="112"/>
      <c r="H82" s="45"/>
      <c r="I82" s="112"/>
    </row>
    <row r="83" spans="1:10">
      <c r="A83" s="11" t="s">
        <v>954</v>
      </c>
      <c r="B83" s="45"/>
      <c r="C83" s="45"/>
      <c r="D83" s="47"/>
      <c r="E83" s="47"/>
      <c r="F83" s="111"/>
      <c r="G83" s="112"/>
      <c r="H83" s="45"/>
      <c r="I83" s="112"/>
    </row>
    <row r="84" spans="1:10">
      <c r="B84" s="45" t="s">
        <v>479</v>
      </c>
      <c r="C84" s="45" t="s">
        <v>573</v>
      </c>
      <c r="D84" s="47">
        <v>11</v>
      </c>
      <c r="E84" s="47">
        <v>0</v>
      </c>
      <c r="F84" s="111">
        <v>5.1100000000000003</v>
      </c>
      <c r="G84" s="112">
        <v>1545.0640000000001</v>
      </c>
      <c r="H84" s="45">
        <v>0</v>
      </c>
      <c r="I84" s="112">
        <f t="shared" ref="I84:I89" si="3">G84*H84</f>
        <v>0</v>
      </c>
      <c r="J84" s="11" t="s">
        <v>1057</v>
      </c>
    </row>
    <row r="85" spans="1:10">
      <c r="B85" s="45" t="s">
        <v>922</v>
      </c>
      <c r="C85" s="45" t="s">
        <v>923</v>
      </c>
      <c r="D85" s="47">
        <v>10</v>
      </c>
      <c r="E85" s="47">
        <v>2</v>
      </c>
      <c r="F85" s="111">
        <v>1.29</v>
      </c>
      <c r="G85" s="112">
        <v>78.245000000000005</v>
      </c>
      <c r="H85" s="45">
        <v>1</v>
      </c>
      <c r="I85" s="112">
        <f t="shared" si="3"/>
        <v>78.245000000000005</v>
      </c>
      <c r="J85" s="112"/>
    </row>
    <row r="86" spans="1:10">
      <c r="B86" s="45" t="s">
        <v>480</v>
      </c>
      <c r="C86" s="45" t="s">
        <v>481</v>
      </c>
      <c r="D86" s="47">
        <v>11</v>
      </c>
      <c r="E86" s="47">
        <v>0</v>
      </c>
      <c r="F86" s="111">
        <v>6.2</v>
      </c>
      <c r="G86" s="112">
        <v>479.9</v>
      </c>
      <c r="H86" s="45">
        <v>3</v>
      </c>
      <c r="I86" s="112">
        <f t="shared" si="3"/>
        <v>1439.6999999999998</v>
      </c>
    </row>
    <row r="87" spans="1:10">
      <c r="B87" s="45" t="s">
        <v>658</v>
      </c>
      <c r="C87" s="45" t="s">
        <v>428</v>
      </c>
      <c r="D87" s="47">
        <v>10</v>
      </c>
      <c r="E87" s="47">
        <v>2</v>
      </c>
      <c r="F87" s="111">
        <v>2.5</v>
      </c>
      <c r="G87" s="112">
        <v>167.274</v>
      </c>
      <c r="H87" s="45">
        <v>2</v>
      </c>
      <c r="I87" s="112">
        <f t="shared" si="3"/>
        <v>334.548</v>
      </c>
    </row>
    <row r="88" spans="1:10">
      <c r="B88" s="45" t="s">
        <v>924</v>
      </c>
      <c r="C88" s="45" t="s">
        <v>925</v>
      </c>
      <c r="D88" s="47">
        <v>10</v>
      </c>
      <c r="E88" s="47">
        <v>2</v>
      </c>
      <c r="F88" s="111">
        <v>1.07</v>
      </c>
      <c r="G88" s="112">
        <v>29.901</v>
      </c>
      <c r="H88" s="45">
        <v>1</v>
      </c>
      <c r="I88" s="112">
        <f t="shared" si="3"/>
        <v>29.901</v>
      </c>
    </row>
    <row r="89" spans="1:10">
      <c r="B89" s="11" t="s">
        <v>702</v>
      </c>
      <c r="C89" s="11" t="s">
        <v>703</v>
      </c>
      <c r="D89" s="47">
        <v>10</v>
      </c>
      <c r="E89" s="47">
        <v>3</v>
      </c>
      <c r="F89" s="111">
        <v>2.0099999999999998</v>
      </c>
      <c r="G89" s="112">
        <v>62.66</v>
      </c>
      <c r="H89" s="45">
        <v>1</v>
      </c>
      <c r="I89" s="112">
        <f t="shared" si="3"/>
        <v>62.66</v>
      </c>
    </row>
    <row r="90" spans="1:10">
      <c r="D90" s="47"/>
      <c r="E90" s="47"/>
      <c r="F90" s="111"/>
      <c r="G90" s="112"/>
      <c r="H90" s="45"/>
      <c r="I90" s="112"/>
    </row>
    <row r="91" spans="1:10">
      <c r="A91" s="11" t="s">
        <v>612</v>
      </c>
      <c r="F91" s="116"/>
    </row>
    <row r="92" spans="1:10">
      <c r="B92" s="11" t="s">
        <v>738</v>
      </c>
      <c r="C92" s="11" t="s">
        <v>739</v>
      </c>
      <c r="D92" s="47">
        <v>10</v>
      </c>
      <c r="E92" s="47">
        <v>2</v>
      </c>
      <c r="F92" s="111">
        <v>1</v>
      </c>
      <c r="G92" s="112">
        <v>6022.8789999999999</v>
      </c>
      <c r="H92" s="45">
        <v>2</v>
      </c>
      <c r="I92" s="112">
        <f t="shared" ref="I92:I103" si="4">G92*H92</f>
        <v>12045.758</v>
      </c>
    </row>
    <row r="93" spans="1:10">
      <c r="B93" s="11" t="s">
        <v>998</v>
      </c>
      <c r="C93" s="11" t="s">
        <v>999</v>
      </c>
      <c r="D93" s="47">
        <v>10</v>
      </c>
      <c r="E93" s="47">
        <v>0</v>
      </c>
      <c r="F93" s="111">
        <v>1</v>
      </c>
      <c r="G93" s="112">
        <v>229.23</v>
      </c>
      <c r="H93" s="45">
        <v>12</v>
      </c>
      <c r="I93" s="112">
        <f t="shared" si="4"/>
        <v>2750.7599999999998</v>
      </c>
      <c r="J93" s="11" t="s">
        <v>1004</v>
      </c>
    </row>
    <row r="94" spans="1:10">
      <c r="B94" s="11" t="s">
        <v>469</v>
      </c>
      <c r="C94" s="11" t="s">
        <v>939</v>
      </c>
      <c r="D94" s="47">
        <v>10</v>
      </c>
      <c r="E94" s="47">
        <v>2</v>
      </c>
      <c r="F94" s="111">
        <v>1.01</v>
      </c>
      <c r="G94" s="112">
        <v>276.572</v>
      </c>
      <c r="H94" s="45">
        <v>3</v>
      </c>
      <c r="I94" s="112">
        <f t="shared" si="4"/>
        <v>829.71600000000001</v>
      </c>
    </row>
    <row r="95" spans="1:10">
      <c r="B95" s="45" t="s">
        <v>660</v>
      </c>
      <c r="C95" s="45" t="s">
        <v>653</v>
      </c>
      <c r="D95" s="47">
        <v>10</v>
      </c>
      <c r="E95" s="47">
        <v>2</v>
      </c>
      <c r="F95" s="111">
        <v>2.0099999999999998</v>
      </c>
      <c r="G95" s="112">
        <v>123.117</v>
      </c>
      <c r="H95" s="45">
        <v>2</v>
      </c>
      <c r="I95" s="112">
        <f t="shared" si="4"/>
        <v>246.23400000000001</v>
      </c>
    </row>
    <row r="96" spans="1:10">
      <c r="B96" s="11" t="s">
        <v>575</v>
      </c>
      <c r="C96" s="11" t="s">
        <v>576</v>
      </c>
      <c r="D96" s="47">
        <v>10</v>
      </c>
      <c r="E96" s="47">
        <v>2</v>
      </c>
      <c r="F96" s="111">
        <v>1.04</v>
      </c>
      <c r="G96" s="112">
        <v>103.45</v>
      </c>
      <c r="H96" s="45">
        <v>4</v>
      </c>
      <c r="I96" s="112">
        <f t="shared" si="4"/>
        <v>413.8</v>
      </c>
    </row>
    <row r="97" spans="1:10">
      <c r="B97" s="45" t="s">
        <v>661</v>
      </c>
      <c r="C97" s="45" t="s">
        <v>427</v>
      </c>
      <c r="D97" s="47">
        <v>10</v>
      </c>
      <c r="E97" s="47">
        <v>2</v>
      </c>
      <c r="F97" s="111">
        <v>1.5</v>
      </c>
      <c r="G97" s="112">
        <v>81.245999999999995</v>
      </c>
      <c r="H97" s="45">
        <v>3</v>
      </c>
      <c r="I97" s="112">
        <f>G97*H97</f>
        <v>243.738</v>
      </c>
    </row>
    <row r="98" spans="1:10">
      <c r="B98" s="45" t="s">
        <v>663</v>
      </c>
      <c r="C98" s="45" t="s">
        <v>940</v>
      </c>
      <c r="D98" s="47">
        <v>10</v>
      </c>
      <c r="E98" s="47">
        <v>1</v>
      </c>
      <c r="F98" s="111">
        <v>1.02</v>
      </c>
      <c r="G98" s="112">
        <v>64.387</v>
      </c>
      <c r="H98" s="45">
        <v>7</v>
      </c>
      <c r="I98" s="112">
        <f>G98*H98</f>
        <v>450.709</v>
      </c>
    </row>
    <row r="99" spans="1:10">
      <c r="B99" s="45" t="s">
        <v>662</v>
      </c>
      <c r="C99" s="45" t="s">
        <v>431</v>
      </c>
      <c r="D99" s="47">
        <v>10</v>
      </c>
      <c r="E99" s="47">
        <v>1</v>
      </c>
      <c r="F99" s="111">
        <v>1.01</v>
      </c>
      <c r="G99" s="112">
        <v>35.884</v>
      </c>
      <c r="H99" s="45">
        <v>9</v>
      </c>
      <c r="I99" s="112">
        <f t="shared" si="4"/>
        <v>322.95600000000002</v>
      </c>
    </row>
    <row r="100" spans="1:10">
      <c r="B100" s="45" t="s">
        <v>664</v>
      </c>
      <c r="C100" s="45" t="s">
        <v>432</v>
      </c>
      <c r="D100" s="47">
        <v>10</v>
      </c>
      <c r="E100" s="47">
        <v>2</v>
      </c>
      <c r="F100" s="111">
        <v>1.1000000000000001</v>
      </c>
      <c r="G100" s="112">
        <v>42.524999999999999</v>
      </c>
      <c r="H100" s="45">
        <v>12</v>
      </c>
      <c r="I100" s="112">
        <f t="shared" si="4"/>
        <v>510.29999999999995</v>
      </c>
    </row>
    <row r="101" spans="1:10">
      <c r="B101" s="45" t="s">
        <v>665</v>
      </c>
      <c r="C101" s="45" t="s">
        <v>524</v>
      </c>
      <c r="D101" s="47">
        <v>10</v>
      </c>
      <c r="E101" s="47">
        <v>3</v>
      </c>
      <c r="F101" s="111">
        <v>1.34</v>
      </c>
      <c r="G101" s="112">
        <v>50.872</v>
      </c>
      <c r="H101" s="45">
        <v>12</v>
      </c>
      <c r="I101" s="112">
        <f>G101*H101</f>
        <v>610.46399999999994</v>
      </c>
    </row>
    <row r="102" spans="1:10">
      <c r="B102" s="45" t="s">
        <v>924</v>
      </c>
      <c r="C102" s="45" t="s">
        <v>925</v>
      </c>
      <c r="D102" s="47">
        <v>10</v>
      </c>
      <c r="E102" s="47">
        <v>2</v>
      </c>
      <c r="F102" s="111">
        <v>1.07</v>
      </c>
      <c r="G102" s="112">
        <v>29.901</v>
      </c>
      <c r="H102" s="45">
        <v>3</v>
      </c>
      <c r="I102" s="112">
        <f>G102*H102</f>
        <v>89.703000000000003</v>
      </c>
    </row>
    <row r="103" spans="1:10">
      <c r="B103" s="45" t="s">
        <v>659</v>
      </c>
      <c r="C103" s="45" t="s">
        <v>681</v>
      </c>
      <c r="D103" s="47">
        <v>10</v>
      </c>
      <c r="E103" s="47">
        <v>2</v>
      </c>
      <c r="F103" s="111">
        <v>2.58</v>
      </c>
      <c r="G103" s="112">
        <v>33.241999999999997</v>
      </c>
      <c r="H103" s="45">
        <v>3</v>
      </c>
      <c r="I103" s="112">
        <f t="shared" si="4"/>
        <v>99.725999999999999</v>
      </c>
    </row>
    <row r="104" spans="1:10">
      <c r="B104" s="45" t="s">
        <v>666</v>
      </c>
      <c r="C104" s="45" t="s">
        <v>433</v>
      </c>
      <c r="D104" s="47">
        <v>10</v>
      </c>
      <c r="E104" s="47">
        <v>2</v>
      </c>
      <c r="F104" s="111">
        <v>2.09</v>
      </c>
      <c r="G104" s="112">
        <v>31.128</v>
      </c>
      <c r="H104" s="45">
        <v>5</v>
      </c>
      <c r="I104" s="112">
        <f>G104*H104</f>
        <v>155.63999999999999</v>
      </c>
    </row>
    <row r="105" spans="1:10">
      <c r="B105" s="45" t="s">
        <v>675</v>
      </c>
      <c r="C105" s="45" t="s">
        <v>676</v>
      </c>
      <c r="D105" s="47">
        <v>10</v>
      </c>
      <c r="E105" s="47">
        <v>2</v>
      </c>
      <c r="F105" s="111">
        <v>1.01</v>
      </c>
      <c r="G105" s="112">
        <v>28.030999999999999</v>
      </c>
      <c r="H105" s="45">
        <v>8</v>
      </c>
      <c r="I105" s="112">
        <f>G105*H105</f>
        <v>224.24799999999999</v>
      </c>
    </row>
    <row r="106" spans="1:10">
      <c r="B106" s="45" t="s">
        <v>677</v>
      </c>
      <c r="C106" s="45" t="s">
        <v>678</v>
      </c>
      <c r="D106" s="47">
        <v>10</v>
      </c>
      <c r="E106" s="47">
        <v>2</v>
      </c>
      <c r="F106" s="111">
        <v>1.1100000000000001</v>
      </c>
      <c r="G106" s="112">
        <v>42.207000000000001</v>
      </c>
      <c r="H106" s="45">
        <v>4</v>
      </c>
      <c r="I106" s="112">
        <f>G106*H106</f>
        <v>168.828</v>
      </c>
    </row>
    <row r="107" spans="1:10">
      <c r="B107" s="45" t="s">
        <v>376</v>
      </c>
      <c r="C107" s="45" t="s">
        <v>436</v>
      </c>
      <c r="D107" s="47">
        <v>9</v>
      </c>
      <c r="E107" s="47">
        <v>1</v>
      </c>
      <c r="F107" s="111">
        <v>1.17</v>
      </c>
      <c r="G107" s="112">
        <v>52.13</v>
      </c>
      <c r="H107" s="45">
        <v>1</v>
      </c>
      <c r="I107" s="112">
        <f>G107*H107</f>
        <v>52.13</v>
      </c>
    </row>
    <row r="108" spans="1:10">
      <c r="B108" s="109"/>
      <c r="F108" s="116"/>
      <c r="G108" s="112"/>
    </row>
    <row r="109" spans="1:10">
      <c r="A109" s="11" t="s">
        <v>979</v>
      </c>
      <c r="B109" s="109"/>
      <c r="F109" s="116"/>
      <c r="G109" s="112"/>
    </row>
    <row r="110" spans="1:10">
      <c r="B110" s="11" t="s">
        <v>469</v>
      </c>
      <c r="C110" s="11" t="s">
        <v>939</v>
      </c>
      <c r="D110" s="47">
        <v>10</v>
      </c>
      <c r="E110" s="47">
        <v>2</v>
      </c>
      <c r="F110" s="111">
        <v>1.01</v>
      </c>
      <c r="G110" s="112">
        <v>276.572</v>
      </c>
      <c r="H110" s="45">
        <v>10</v>
      </c>
      <c r="I110" s="112">
        <f>G110*H110</f>
        <v>2765.7200000000003</v>
      </c>
      <c r="J110" s="11" t="s">
        <v>982</v>
      </c>
    </row>
    <row r="111" spans="1:10">
      <c r="B111" s="109" t="s">
        <v>981</v>
      </c>
      <c r="D111" s="47"/>
      <c r="E111" s="47"/>
      <c r="F111" s="111"/>
      <c r="G111" s="112"/>
      <c r="H111" s="45"/>
      <c r="I111" s="112"/>
    </row>
    <row r="112" spans="1:10">
      <c r="B112" s="109" t="s">
        <v>983</v>
      </c>
      <c r="D112" s="47"/>
      <c r="E112" s="47"/>
      <c r="F112" s="111"/>
      <c r="G112" s="112"/>
      <c r="H112" s="45"/>
      <c r="I112" s="112"/>
    </row>
    <row r="113" spans="1:9">
      <c r="B113" s="109" t="s">
        <v>985</v>
      </c>
      <c r="D113" s="47"/>
      <c r="E113" s="47"/>
      <c r="F113" s="111"/>
      <c r="G113" s="112"/>
      <c r="H113" s="45"/>
      <c r="I113" s="112"/>
    </row>
    <row r="114" spans="1:9">
      <c r="B114" s="109" t="s">
        <v>986</v>
      </c>
      <c r="D114" s="47"/>
      <c r="E114" s="47"/>
      <c r="F114" s="111"/>
      <c r="G114" s="112"/>
      <c r="H114" s="45"/>
      <c r="I114" s="112"/>
    </row>
    <row r="115" spans="1:9">
      <c r="B115" s="109" t="s">
        <v>989</v>
      </c>
      <c r="D115" s="47"/>
      <c r="E115" s="47"/>
      <c r="F115" s="111"/>
      <c r="G115" s="112"/>
      <c r="H115" s="45"/>
      <c r="I115" s="112"/>
    </row>
    <row r="116" spans="1:9">
      <c r="B116" s="109" t="s">
        <v>990</v>
      </c>
      <c r="D116" s="47"/>
      <c r="E116" s="47"/>
      <c r="F116" s="111"/>
      <c r="G116" s="112"/>
      <c r="H116" s="45"/>
      <c r="I116" s="112"/>
    </row>
    <row r="117" spans="1:9">
      <c r="B117" s="109"/>
      <c r="D117" s="47"/>
      <c r="E117" s="47"/>
      <c r="F117" s="111"/>
      <c r="G117" s="112"/>
      <c r="H117" s="45"/>
      <c r="I117" s="112"/>
    </row>
    <row r="118" spans="1:9">
      <c r="B118" s="109" t="s">
        <v>984</v>
      </c>
      <c r="D118" s="47"/>
      <c r="E118" s="47"/>
      <c r="F118" s="111"/>
      <c r="G118" s="112"/>
      <c r="H118" s="45"/>
      <c r="I118" s="112"/>
    </row>
    <row r="119" spans="1:9">
      <c r="B119" s="109" t="s">
        <v>991</v>
      </c>
      <c r="D119" s="47"/>
      <c r="E119" s="47"/>
      <c r="F119" s="111"/>
      <c r="G119" s="112"/>
      <c r="H119" s="45"/>
      <c r="I119" s="112"/>
    </row>
    <row r="120" spans="1:9">
      <c r="B120" s="109" t="s">
        <v>987</v>
      </c>
      <c r="D120" s="47"/>
      <c r="E120" s="47"/>
      <c r="F120" s="111"/>
      <c r="G120" s="112"/>
      <c r="H120" s="45"/>
      <c r="I120" s="112"/>
    </row>
    <row r="121" spans="1:9">
      <c r="B121" s="109" t="s">
        <v>988</v>
      </c>
      <c r="D121" s="47"/>
      <c r="E121" s="47"/>
      <c r="F121" s="111"/>
      <c r="G121" s="112"/>
      <c r="H121" s="45"/>
      <c r="I121" s="112"/>
    </row>
    <row r="122" spans="1:9">
      <c r="F122" s="116"/>
      <c r="G122" s="112"/>
    </row>
    <row r="123" spans="1:9">
      <c r="A123" s="11" t="s">
        <v>613</v>
      </c>
      <c r="F123" s="116"/>
      <c r="G123" s="112"/>
    </row>
    <row r="124" spans="1:9">
      <c r="B124" s="109" t="s">
        <v>467</v>
      </c>
      <c r="F124" s="116"/>
      <c r="G124" s="112"/>
    </row>
    <row r="125" spans="1:9">
      <c r="C125" s="11" t="s">
        <v>856</v>
      </c>
      <c r="F125" s="116"/>
      <c r="G125" s="112"/>
    </row>
    <row r="126" spans="1:9">
      <c r="B126" s="109" t="s">
        <v>468</v>
      </c>
      <c r="F126" s="116"/>
      <c r="G126" s="112"/>
    </row>
    <row r="127" spans="1:9">
      <c r="B127" s="109" t="s">
        <v>29</v>
      </c>
      <c r="C127" s="11" t="s">
        <v>858</v>
      </c>
      <c r="F127" s="116"/>
      <c r="G127" s="112"/>
    </row>
    <row r="128" spans="1:9">
      <c r="B128" s="109" t="s">
        <v>471</v>
      </c>
      <c r="F128" s="116"/>
      <c r="G128" s="112"/>
    </row>
    <row r="129" spans="1:7">
      <c r="B129" s="109"/>
      <c r="C129" s="11" t="s">
        <v>854</v>
      </c>
      <c r="F129" s="116"/>
      <c r="G129" s="112"/>
    </row>
    <row r="130" spans="1:7">
      <c r="B130" s="109" t="s">
        <v>472</v>
      </c>
      <c r="F130" s="116"/>
      <c r="G130" s="112"/>
    </row>
    <row r="131" spans="1:7">
      <c r="B131" s="109"/>
      <c r="C131" s="11" t="s">
        <v>855</v>
      </c>
      <c r="F131" s="116"/>
      <c r="G131" s="112"/>
    </row>
    <row r="132" spans="1:7">
      <c r="B132" s="109" t="s">
        <v>474</v>
      </c>
      <c r="F132" s="116"/>
      <c r="G132" s="112"/>
    </row>
    <row r="133" spans="1:7">
      <c r="B133" s="109"/>
      <c r="C133" s="11" t="s">
        <v>853</v>
      </c>
      <c r="F133" s="116"/>
      <c r="G133" s="112"/>
    </row>
    <row r="134" spans="1:7">
      <c r="B134" s="109" t="s">
        <v>851</v>
      </c>
      <c r="F134" s="116"/>
      <c r="G134" s="112"/>
    </row>
    <row r="135" spans="1:7">
      <c r="B135" s="109"/>
      <c r="C135" s="11" t="s">
        <v>857</v>
      </c>
      <c r="F135" s="116"/>
      <c r="G135" s="112"/>
    </row>
    <row r="136" spans="1:7">
      <c r="B136" s="109" t="s">
        <v>475</v>
      </c>
      <c r="F136" s="116"/>
      <c r="G136" s="112"/>
    </row>
    <row r="137" spans="1:7">
      <c r="B137" s="109"/>
      <c r="C137" s="11" t="s">
        <v>852</v>
      </c>
      <c r="F137" s="116"/>
      <c r="G137" s="112"/>
    </row>
    <row r="139" spans="1:7">
      <c r="A139" s="11" t="s">
        <v>614</v>
      </c>
      <c r="B139" s="109"/>
      <c r="F139" s="116"/>
      <c r="G139" s="112"/>
    </row>
    <row r="140" spans="1:7">
      <c r="B140" s="109" t="s">
        <v>482</v>
      </c>
      <c r="F140" s="116"/>
      <c r="G140" s="112"/>
    </row>
    <row r="141" spans="1:7">
      <c r="B141" s="109"/>
      <c r="C141" s="11" t="s">
        <v>1040</v>
      </c>
      <c r="F141" s="116"/>
      <c r="G141" s="112"/>
    </row>
    <row r="142" spans="1:7">
      <c r="B142" s="109" t="s">
        <v>483</v>
      </c>
      <c r="F142" s="116"/>
      <c r="G142" s="112"/>
    </row>
    <row r="143" spans="1:7">
      <c r="B143" s="109"/>
      <c r="C143" s="11" t="s">
        <v>844</v>
      </c>
      <c r="F143" s="116"/>
      <c r="G143" s="112"/>
    </row>
    <row r="144" spans="1:7">
      <c r="B144" s="109" t="s">
        <v>484</v>
      </c>
      <c r="F144" s="116"/>
      <c r="G144" s="112"/>
    </row>
    <row r="145" spans="2:7">
      <c r="B145" s="109"/>
      <c r="C145" s="109" t="s">
        <v>693</v>
      </c>
      <c r="F145" s="116"/>
      <c r="G145" s="112"/>
    </row>
    <row r="146" spans="2:7">
      <c r="B146" s="109" t="s">
        <v>485</v>
      </c>
      <c r="F146" s="116"/>
      <c r="G146" s="112"/>
    </row>
    <row r="147" spans="2:7">
      <c r="B147" s="109"/>
      <c r="C147" s="11" t="s">
        <v>1041</v>
      </c>
      <c r="F147" s="116"/>
      <c r="G147" s="112"/>
    </row>
    <row r="148" spans="2:7">
      <c r="B148" s="109"/>
      <c r="F148" s="116"/>
      <c r="G148" s="112"/>
    </row>
    <row r="149" spans="2:7">
      <c r="B149" s="109" t="s">
        <v>476</v>
      </c>
      <c r="F149" s="116"/>
      <c r="G149" s="112"/>
    </row>
    <row r="150" spans="2:7">
      <c r="B150" s="109"/>
      <c r="C150" s="11" t="s">
        <v>859</v>
      </c>
      <c r="F150" s="116"/>
      <c r="G150" s="112"/>
    </row>
    <row r="151" spans="2:7">
      <c r="B151" s="109" t="s">
        <v>477</v>
      </c>
      <c r="F151" s="116"/>
      <c r="G151" s="112"/>
    </row>
    <row r="152" spans="2:7">
      <c r="B152" s="109"/>
      <c r="C152" s="11" t="s">
        <v>980</v>
      </c>
      <c r="F152" s="116"/>
      <c r="G152" s="112"/>
    </row>
    <row r="153" spans="2:7">
      <c r="B153" s="109"/>
      <c r="C153" s="11" t="s">
        <v>926</v>
      </c>
      <c r="F153" s="116"/>
      <c r="G153" s="112"/>
    </row>
    <row r="154" spans="2:7">
      <c r="B154" s="109" t="s">
        <v>1104</v>
      </c>
      <c r="F154" s="116"/>
      <c r="G154" s="112"/>
    </row>
    <row r="155" spans="2:7">
      <c r="B155" s="109" t="s">
        <v>1105</v>
      </c>
      <c r="F155" s="116"/>
      <c r="G155" s="112"/>
    </row>
    <row r="156" spans="2:7">
      <c r="B156" s="109" t="s">
        <v>1106</v>
      </c>
      <c r="F156" s="116"/>
      <c r="G156" s="112"/>
    </row>
    <row r="157" spans="2:7">
      <c r="B157" s="109" t="s">
        <v>1107</v>
      </c>
      <c r="F157" s="116"/>
      <c r="G157" s="112"/>
    </row>
    <row r="158" spans="2:7">
      <c r="B158" s="109" t="s">
        <v>1103</v>
      </c>
      <c r="F158" s="116"/>
      <c r="G158" s="112"/>
    </row>
    <row r="159" spans="2:7">
      <c r="B159" s="109"/>
      <c r="F159" s="116"/>
      <c r="G159" s="112"/>
    </row>
    <row r="160" spans="2:7">
      <c r="B160" s="109"/>
      <c r="F160" s="116"/>
      <c r="G160" s="112"/>
    </row>
    <row r="161" spans="1:11">
      <c r="A161" s="11" t="s">
        <v>941</v>
      </c>
      <c r="B161" s="109"/>
      <c r="F161" s="116"/>
      <c r="G161" s="112"/>
    </row>
    <row r="162" spans="1:11">
      <c r="B162" s="11" t="s">
        <v>493</v>
      </c>
      <c r="C162" s="11" t="s">
        <v>494</v>
      </c>
      <c r="D162" s="47">
        <v>10</v>
      </c>
      <c r="E162" s="47">
        <v>2</v>
      </c>
      <c r="F162" s="111">
        <v>2.08</v>
      </c>
      <c r="G162" s="112">
        <v>32813.720999999998</v>
      </c>
      <c r="H162" s="45">
        <v>8</v>
      </c>
      <c r="I162" s="112">
        <f>G162*H162</f>
        <v>262509.76799999998</v>
      </c>
    </row>
    <row r="163" spans="1:11">
      <c r="B163" s="11" t="s">
        <v>502</v>
      </c>
      <c r="C163" s="11" t="s">
        <v>503</v>
      </c>
      <c r="D163" s="47">
        <v>10</v>
      </c>
      <c r="E163" s="47">
        <v>2</v>
      </c>
      <c r="F163" s="111">
        <v>1.1599999999999999</v>
      </c>
      <c r="G163" s="112">
        <v>3230.6370000000002</v>
      </c>
      <c r="H163" s="45">
        <v>7</v>
      </c>
      <c r="I163" s="112">
        <f>G163*H163</f>
        <v>22614.459000000003</v>
      </c>
      <c r="J163" s="11" t="s">
        <v>842</v>
      </c>
    </row>
    <row r="164" spans="1:11">
      <c r="B164" s="11" t="s">
        <v>491</v>
      </c>
      <c r="C164" s="11" t="s">
        <v>492</v>
      </c>
      <c r="D164" s="47">
        <v>10</v>
      </c>
      <c r="E164" s="47">
        <v>2</v>
      </c>
      <c r="F164" s="111">
        <v>1</v>
      </c>
      <c r="G164" s="112">
        <v>2341.09</v>
      </c>
      <c r="H164" s="45">
        <v>33</v>
      </c>
      <c r="I164" s="112">
        <f>G164*H164</f>
        <v>77255.97</v>
      </c>
    </row>
    <row r="165" spans="1:11">
      <c r="B165" s="11" t="s">
        <v>495</v>
      </c>
      <c r="C165" s="11" t="s">
        <v>496</v>
      </c>
      <c r="D165" s="47">
        <v>10</v>
      </c>
      <c r="E165" s="47">
        <v>2</v>
      </c>
      <c r="F165" s="111">
        <v>3.08</v>
      </c>
      <c r="G165" s="112">
        <v>228.71799999999999</v>
      </c>
      <c r="H165" s="45">
        <v>66</v>
      </c>
      <c r="I165" s="112">
        <f>G165*H165</f>
        <v>15095.387999999999</v>
      </c>
    </row>
    <row r="166" spans="1:11">
      <c r="B166" s="11" t="s">
        <v>498</v>
      </c>
      <c r="C166" s="11" t="s">
        <v>481</v>
      </c>
      <c r="D166" s="47">
        <v>10</v>
      </c>
      <c r="E166" s="47">
        <v>0</v>
      </c>
      <c r="F166" s="111">
        <v>4.45</v>
      </c>
      <c r="G166" s="112">
        <v>137.63499999999999</v>
      </c>
      <c r="H166" s="45">
        <v>56</v>
      </c>
      <c r="I166" s="112">
        <f t="shared" ref="I166" si="5">G166*H166</f>
        <v>7707.5599999999995</v>
      </c>
      <c r="J166" s="11" t="s">
        <v>1034</v>
      </c>
    </row>
    <row r="167" spans="1:11">
      <c r="B167" s="109"/>
      <c r="F167" s="116"/>
      <c r="G167" s="112"/>
    </row>
    <row r="168" spans="1:11">
      <c r="A168" s="11" t="s">
        <v>942</v>
      </c>
      <c r="B168" s="45"/>
      <c r="C168" s="45"/>
      <c r="D168" s="47"/>
      <c r="E168" s="47"/>
      <c r="F168" s="111"/>
      <c r="G168" s="112"/>
    </row>
    <row r="169" spans="1:11">
      <c r="B169" s="45" t="s">
        <v>922</v>
      </c>
      <c r="C169" s="45" t="s">
        <v>923</v>
      </c>
      <c r="D169" s="47">
        <v>10</v>
      </c>
      <c r="E169" s="47">
        <v>2</v>
      </c>
      <c r="F169" s="111">
        <v>1.29</v>
      </c>
      <c r="G169" s="112">
        <v>78.245000000000005</v>
      </c>
      <c r="H169" s="45">
        <v>3</v>
      </c>
      <c r="I169" s="112">
        <f>G169*H169</f>
        <v>234.73500000000001</v>
      </c>
    </row>
    <row r="170" spans="1:11">
      <c r="B170" s="45" t="s">
        <v>661</v>
      </c>
      <c r="C170" s="45" t="s">
        <v>427</v>
      </c>
      <c r="D170" s="47">
        <v>10</v>
      </c>
      <c r="E170" s="47">
        <v>2</v>
      </c>
      <c r="F170" s="111">
        <v>1.5</v>
      </c>
      <c r="G170" s="112">
        <v>81.245999999999995</v>
      </c>
      <c r="H170" s="45">
        <v>20</v>
      </c>
      <c r="I170" s="112">
        <f>G170*H170</f>
        <v>1624.9199999999998</v>
      </c>
    </row>
    <row r="171" spans="1:11">
      <c r="B171" s="45" t="s">
        <v>663</v>
      </c>
      <c r="C171" s="45" t="s">
        <v>940</v>
      </c>
      <c r="D171" s="47">
        <v>10</v>
      </c>
      <c r="E171" s="47">
        <v>1</v>
      </c>
      <c r="F171" s="111">
        <v>1.02</v>
      </c>
      <c r="G171" s="112">
        <v>64.387</v>
      </c>
      <c r="H171" s="45">
        <v>3</v>
      </c>
      <c r="I171" s="112">
        <f>G171*H171</f>
        <v>193.161</v>
      </c>
    </row>
    <row r="172" spans="1:11">
      <c r="B172" s="45" t="s">
        <v>670</v>
      </c>
      <c r="C172" s="45" t="s">
        <v>872</v>
      </c>
      <c r="D172" s="47">
        <v>10</v>
      </c>
      <c r="E172" s="47">
        <v>2</v>
      </c>
      <c r="F172" s="111">
        <v>2.0299999999999998</v>
      </c>
      <c r="G172" s="112">
        <v>82.912000000000006</v>
      </c>
      <c r="H172" s="45">
        <v>14</v>
      </c>
      <c r="I172" s="112">
        <f>G172*H172</f>
        <v>1160.768</v>
      </c>
    </row>
    <row r="173" spans="1:11">
      <c r="B173" s="45" t="s">
        <v>924</v>
      </c>
      <c r="C173" s="45" t="s">
        <v>925</v>
      </c>
      <c r="D173" s="47">
        <v>10</v>
      </c>
      <c r="E173" s="47">
        <v>2</v>
      </c>
      <c r="F173" s="111">
        <v>1.07</v>
      </c>
      <c r="G173" s="112">
        <v>29.901</v>
      </c>
      <c r="H173" s="45">
        <v>5</v>
      </c>
      <c r="I173" s="112">
        <f>G173*H173</f>
        <v>149.505</v>
      </c>
    </row>
    <row r="174" spans="1:11">
      <c r="B174" s="45"/>
      <c r="C174" s="45"/>
      <c r="D174" s="47"/>
      <c r="E174" s="47"/>
      <c r="F174" s="111"/>
      <c r="G174" s="112"/>
      <c r="H174" s="45"/>
      <c r="I174" s="112"/>
    </row>
    <row r="175" spans="1:11">
      <c r="A175" s="11" t="s">
        <v>874</v>
      </c>
      <c r="D175" s="47"/>
      <c r="E175" s="47"/>
      <c r="F175" s="111"/>
      <c r="G175" s="112"/>
      <c r="H175" s="45"/>
      <c r="I175" s="112"/>
      <c r="K175" s="114"/>
    </row>
    <row r="176" spans="1:11">
      <c r="B176" s="45" t="s">
        <v>659</v>
      </c>
      <c r="C176" s="45" t="s">
        <v>681</v>
      </c>
      <c r="D176" s="47">
        <v>10</v>
      </c>
      <c r="E176" s="47">
        <v>2</v>
      </c>
      <c r="F176" s="111">
        <v>2.58</v>
      </c>
      <c r="G176" s="112">
        <v>33.241999999999997</v>
      </c>
      <c r="H176" s="45">
        <v>25</v>
      </c>
      <c r="I176" s="112">
        <f>G176*H176</f>
        <v>831.05</v>
      </c>
      <c r="K176" s="114"/>
    </row>
    <row r="177" spans="1:11">
      <c r="B177" s="45" t="s">
        <v>924</v>
      </c>
      <c r="C177" s="45" t="s">
        <v>925</v>
      </c>
      <c r="D177" s="47">
        <v>10</v>
      </c>
      <c r="E177" s="47">
        <v>2</v>
      </c>
      <c r="F177" s="111">
        <v>1.07</v>
      </c>
      <c r="G177" s="112">
        <v>28.192</v>
      </c>
      <c r="H177" s="45">
        <v>2</v>
      </c>
      <c r="I177" s="112">
        <f>G177*H177</f>
        <v>56.384</v>
      </c>
      <c r="K177" s="114"/>
    </row>
    <row r="178" spans="1:11">
      <c r="B178" s="45"/>
      <c r="C178" s="45"/>
      <c r="D178" s="47"/>
      <c r="E178" s="47"/>
      <c r="F178" s="111"/>
      <c r="G178" s="112"/>
      <c r="H178" s="45"/>
      <c r="I178" s="112"/>
      <c r="K178" s="114"/>
    </row>
    <row r="179" spans="1:11">
      <c r="A179" s="11" t="s">
        <v>873</v>
      </c>
      <c r="B179" s="45"/>
      <c r="C179" s="45"/>
      <c r="D179" s="47"/>
      <c r="E179" s="47"/>
      <c r="F179" s="111"/>
      <c r="G179" s="112"/>
      <c r="H179" s="45"/>
      <c r="I179" s="112"/>
      <c r="K179" s="114"/>
    </row>
    <row r="180" spans="1:11">
      <c r="B180" s="11" t="s">
        <v>702</v>
      </c>
      <c r="C180" s="11" t="s">
        <v>703</v>
      </c>
      <c r="D180" s="47">
        <v>10</v>
      </c>
      <c r="E180" s="47">
        <v>3</v>
      </c>
      <c r="F180" s="111">
        <v>2.0099999999999998</v>
      </c>
      <c r="G180" s="112">
        <v>62.66</v>
      </c>
      <c r="H180" s="45">
        <v>3</v>
      </c>
      <c r="I180" s="112">
        <f>G180*H180</f>
        <v>187.98</v>
      </c>
      <c r="K180" s="114"/>
    </row>
    <row r="181" spans="1:11">
      <c r="B181" s="109"/>
      <c r="F181" s="116"/>
      <c r="G181" s="112"/>
    </row>
    <row r="182" spans="1:11">
      <c r="A182" s="11" t="s">
        <v>943</v>
      </c>
      <c r="B182" s="109"/>
      <c r="F182" s="116"/>
      <c r="G182" s="112"/>
    </row>
    <row r="183" spans="1:11">
      <c r="B183" s="11" t="s">
        <v>495</v>
      </c>
      <c r="C183" s="11" t="s">
        <v>496</v>
      </c>
      <c r="D183" s="47">
        <v>10</v>
      </c>
      <c r="E183" s="47">
        <v>2</v>
      </c>
      <c r="F183" s="111">
        <v>3.08</v>
      </c>
      <c r="G183" s="112">
        <v>228.71799999999999</v>
      </c>
      <c r="H183" s="45">
        <v>22</v>
      </c>
      <c r="I183" s="112">
        <f>G183*H183</f>
        <v>5031.7959999999994</v>
      </c>
    </row>
    <row r="184" spans="1:11">
      <c r="B184" s="11" t="s">
        <v>498</v>
      </c>
      <c r="C184" s="11" t="s">
        <v>481</v>
      </c>
      <c r="D184" s="47">
        <v>10</v>
      </c>
      <c r="E184" s="47">
        <v>0</v>
      </c>
      <c r="F184" s="111">
        <v>4.45</v>
      </c>
      <c r="G184" s="112">
        <v>137.63499999999999</v>
      </c>
      <c r="H184" s="45">
        <v>162</v>
      </c>
      <c r="I184" s="112">
        <f t="shared" ref="I184:I185" si="6">G184*H184</f>
        <v>22296.87</v>
      </c>
    </row>
    <row r="185" spans="1:11">
      <c r="B185" s="11" t="s">
        <v>499</v>
      </c>
      <c r="C185" s="11" t="s">
        <v>500</v>
      </c>
      <c r="D185" s="47">
        <v>9</v>
      </c>
      <c r="E185" s="47">
        <v>0</v>
      </c>
      <c r="F185" s="111">
        <v>1.55</v>
      </c>
      <c r="G185" s="112">
        <v>165.97200000000001</v>
      </c>
      <c r="H185" s="45">
        <v>50</v>
      </c>
      <c r="I185" s="112">
        <f t="shared" si="6"/>
        <v>8298.6</v>
      </c>
    </row>
    <row r="186" spans="1:11">
      <c r="I186" s="112"/>
    </row>
    <row r="187" spans="1:11">
      <c r="A187" s="11" t="s">
        <v>944</v>
      </c>
      <c r="B187" s="45"/>
      <c r="C187" s="45"/>
      <c r="D187" s="47"/>
      <c r="E187" s="47"/>
      <c r="F187" s="111"/>
      <c r="G187" s="112"/>
      <c r="I187" s="112"/>
      <c r="K187" s="114"/>
    </row>
    <row r="188" spans="1:11">
      <c r="B188" s="45" t="s">
        <v>917</v>
      </c>
      <c r="C188" s="45" t="s">
        <v>919</v>
      </c>
      <c r="D188" s="47">
        <v>10</v>
      </c>
      <c r="E188" s="47">
        <v>0</v>
      </c>
      <c r="F188" s="111">
        <v>1.07</v>
      </c>
      <c r="G188" s="112">
        <v>12001.572</v>
      </c>
      <c r="H188" s="45">
        <v>1</v>
      </c>
      <c r="I188" s="112">
        <v>16131.300999999999</v>
      </c>
      <c r="K188" s="114"/>
    </row>
    <row r="189" spans="1:11">
      <c r="B189" s="45" t="s">
        <v>667</v>
      </c>
      <c r="C189" s="45" t="s">
        <v>435</v>
      </c>
      <c r="D189" s="47">
        <v>10</v>
      </c>
      <c r="E189" s="47">
        <v>3</v>
      </c>
      <c r="F189" s="111">
        <v>2.99</v>
      </c>
      <c r="G189" s="112">
        <v>243.07300000000001</v>
      </c>
      <c r="H189" s="45">
        <v>1</v>
      </c>
      <c r="I189" s="112">
        <f>G189*H189</f>
        <v>243.07300000000001</v>
      </c>
      <c r="J189" s="112"/>
      <c r="K189" s="114"/>
    </row>
    <row r="190" spans="1:11">
      <c r="B190" s="45" t="s">
        <v>922</v>
      </c>
      <c r="C190" s="45" t="s">
        <v>923</v>
      </c>
      <c r="D190" s="47">
        <v>10</v>
      </c>
      <c r="E190" s="47">
        <v>2</v>
      </c>
      <c r="F190" s="111">
        <v>1.29</v>
      </c>
      <c r="G190" s="112">
        <v>78.245000000000005</v>
      </c>
      <c r="H190" s="45">
        <v>4</v>
      </c>
      <c r="I190" s="112">
        <f>G190*H190</f>
        <v>312.98</v>
      </c>
      <c r="K190" s="114"/>
    </row>
    <row r="191" spans="1:11">
      <c r="B191" s="45" t="s">
        <v>658</v>
      </c>
      <c r="C191" s="45" t="s">
        <v>428</v>
      </c>
      <c r="D191" s="47">
        <v>10</v>
      </c>
      <c r="E191" s="47">
        <v>2</v>
      </c>
      <c r="F191" s="111">
        <v>2.5</v>
      </c>
      <c r="G191" s="112">
        <v>167.274</v>
      </c>
      <c r="H191" s="45">
        <v>2</v>
      </c>
      <c r="I191" s="112">
        <f>G191*H191</f>
        <v>334.548</v>
      </c>
      <c r="K191" s="114"/>
    </row>
    <row r="192" spans="1:11">
      <c r="B192" s="11" t="s">
        <v>498</v>
      </c>
      <c r="C192" s="11" t="s">
        <v>481</v>
      </c>
      <c r="D192" s="47">
        <v>10</v>
      </c>
      <c r="E192" s="47">
        <v>0</v>
      </c>
      <c r="F192" s="111">
        <v>4.45</v>
      </c>
      <c r="G192" s="112">
        <v>137.63499999999999</v>
      </c>
      <c r="H192" s="45">
        <v>3</v>
      </c>
      <c r="I192" s="112">
        <f t="shared" ref="I192" si="7">G192*H192</f>
        <v>412.90499999999997</v>
      </c>
      <c r="K192" s="114"/>
    </row>
    <row r="193" spans="1:10">
      <c r="B193" s="11" t="s">
        <v>499</v>
      </c>
      <c r="C193" s="11" t="s">
        <v>500</v>
      </c>
      <c r="D193" s="47">
        <v>9</v>
      </c>
      <c r="E193" s="47">
        <v>0</v>
      </c>
      <c r="F193" s="111">
        <v>1.55</v>
      </c>
      <c r="G193" s="112">
        <v>165.97200000000001</v>
      </c>
      <c r="H193" s="45">
        <v>8</v>
      </c>
      <c r="I193" s="112">
        <f>G193*H193</f>
        <v>1327.7760000000001</v>
      </c>
    </row>
    <row r="194" spans="1:10">
      <c r="B194" s="45" t="s">
        <v>924</v>
      </c>
      <c r="C194" s="45" t="s">
        <v>925</v>
      </c>
      <c r="D194" s="47">
        <v>10</v>
      </c>
      <c r="E194" s="47">
        <v>2</v>
      </c>
      <c r="F194" s="111">
        <v>1.07</v>
      </c>
      <c r="G194" s="112">
        <v>29.901</v>
      </c>
      <c r="H194" s="45">
        <v>1</v>
      </c>
      <c r="I194" s="112">
        <f>G194*H194</f>
        <v>29.901</v>
      </c>
    </row>
    <row r="195" spans="1:10">
      <c r="B195" s="11" t="s">
        <v>702</v>
      </c>
      <c r="C195" s="11" t="s">
        <v>703</v>
      </c>
      <c r="D195" s="47">
        <v>10</v>
      </c>
      <c r="E195" s="47">
        <v>3</v>
      </c>
      <c r="F195" s="111">
        <v>2.0099999999999998</v>
      </c>
      <c r="G195" s="112">
        <v>62.66</v>
      </c>
      <c r="H195" s="45">
        <v>1</v>
      </c>
      <c r="I195" s="112">
        <f>G195*H195</f>
        <v>62.66</v>
      </c>
    </row>
    <row r="196" spans="1:10">
      <c r="B196" s="45"/>
      <c r="C196" s="45"/>
      <c r="D196" s="47"/>
      <c r="E196" s="47"/>
      <c r="F196" s="111"/>
      <c r="G196" s="112"/>
      <c r="I196" s="112"/>
    </row>
    <row r="197" spans="1:10">
      <c r="A197" s="11" t="s">
        <v>945</v>
      </c>
      <c r="B197" s="45"/>
      <c r="C197" s="45"/>
      <c r="D197" s="47"/>
      <c r="E197" s="47"/>
      <c r="F197" s="111"/>
      <c r="G197" s="112"/>
      <c r="I197" s="112"/>
    </row>
    <row r="198" spans="1:10">
      <c r="B198" s="11" t="s">
        <v>502</v>
      </c>
      <c r="C198" s="11" t="s">
        <v>503</v>
      </c>
      <c r="D198" s="47">
        <v>10</v>
      </c>
      <c r="E198" s="47">
        <v>2</v>
      </c>
      <c r="F198" s="111">
        <v>1.1599999999999999</v>
      </c>
      <c r="G198" s="112">
        <v>3230.6370000000002</v>
      </c>
      <c r="H198" s="45">
        <v>1</v>
      </c>
      <c r="I198" s="112">
        <f t="shared" ref="I198" si="8">G198*H198</f>
        <v>3230.6370000000002</v>
      </c>
      <c r="J198" s="112"/>
    </row>
    <row r="199" spans="1:10">
      <c r="B199" s="45" t="s">
        <v>922</v>
      </c>
      <c r="C199" s="45" t="s">
        <v>923</v>
      </c>
      <c r="D199" s="47">
        <v>10</v>
      </c>
      <c r="E199" s="47">
        <v>2</v>
      </c>
      <c r="F199" s="111">
        <v>1.29</v>
      </c>
      <c r="G199" s="112">
        <v>78.245000000000005</v>
      </c>
      <c r="H199" s="45">
        <v>3</v>
      </c>
      <c r="I199" s="112">
        <f>G199*H199</f>
        <v>234.73500000000001</v>
      </c>
    </row>
    <row r="200" spans="1:10">
      <c r="B200" s="45" t="s">
        <v>658</v>
      </c>
      <c r="C200" s="45" t="s">
        <v>428</v>
      </c>
      <c r="D200" s="47">
        <v>10</v>
      </c>
      <c r="E200" s="47">
        <v>2</v>
      </c>
      <c r="F200" s="111">
        <v>2.5</v>
      </c>
      <c r="G200" s="112">
        <v>167.274</v>
      </c>
      <c r="H200" s="45">
        <v>4</v>
      </c>
      <c r="I200" s="112">
        <f>G200*H200</f>
        <v>669.096</v>
      </c>
    </row>
    <row r="201" spans="1:10">
      <c r="B201" s="11" t="s">
        <v>498</v>
      </c>
      <c r="C201" s="11" t="s">
        <v>481</v>
      </c>
      <c r="D201" s="47">
        <v>10</v>
      </c>
      <c r="E201" s="47">
        <v>0</v>
      </c>
      <c r="F201" s="111">
        <v>4.45</v>
      </c>
      <c r="G201" s="112">
        <v>137.63499999999999</v>
      </c>
      <c r="H201" s="45">
        <v>40</v>
      </c>
      <c r="I201" s="112">
        <f>G201*H201</f>
        <v>5505.4</v>
      </c>
    </row>
    <row r="202" spans="1:10">
      <c r="B202" s="45" t="s">
        <v>663</v>
      </c>
      <c r="C202" s="45" t="s">
        <v>940</v>
      </c>
      <c r="D202" s="47">
        <v>10</v>
      </c>
      <c r="E202" s="47">
        <v>1</v>
      </c>
      <c r="F202" s="111">
        <v>1.02</v>
      </c>
      <c r="G202" s="112">
        <v>64.387</v>
      </c>
      <c r="H202" s="45">
        <v>1</v>
      </c>
      <c r="I202" s="112">
        <f>G202*H202</f>
        <v>64.387</v>
      </c>
    </row>
    <row r="203" spans="1:10">
      <c r="B203" s="45" t="s">
        <v>659</v>
      </c>
      <c r="C203" s="45" t="s">
        <v>681</v>
      </c>
      <c r="D203" s="47">
        <v>10</v>
      </c>
      <c r="E203" s="47">
        <v>2</v>
      </c>
      <c r="F203" s="111">
        <v>2.58</v>
      </c>
      <c r="G203" s="112">
        <v>33.241999999999997</v>
      </c>
      <c r="H203" s="45">
        <v>4</v>
      </c>
      <c r="I203" s="112">
        <f>G203*H203</f>
        <v>132.96799999999999</v>
      </c>
    </row>
    <row r="204" spans="1:10">
      <c r="B204" s="45"/>
      <c r="C204" s="45"/>
      <c r="D204" s="47"/>
      <c r="E204" s="47"/>
      <c r="F204" s="111"/>
      <c r="G204" s="112"/>
      <c r="H204" s="45"/>
      <c r="I204" s="112"/>
    </row>
    <row r="205" spans="1:10">
      <c r="A205" s="11" t="s">
        <v>946</v>
      </c>
      <c r="B205" s="45"/>
      <c r="C205" s="45"/>
      <c r="D205" s="47"/>
      <c r="E205" s="47"/>
      <c r="F205" s="111"/>
      <c r="G205" s="112"/>
      <c r="I205" s="112"/>
    </row>
    <row r="206" spans="1:10">
      <c r="B206" s="11" t="s">
        <v>499</v>
      </c>
      <c r="C206" s="11" t="s">
        <v>500</v>
      </c>
      <c r="D206" s="47">
        <v>9</v>
      </c>
      <c r="E206" s="47">
        <v>0</v>
      </c>
      <c r="F206" s="111">
        <v>1.55</v>
      </c>
      <c r="G206" s="112">
        <v>165.97200000000001</v>
      </c>
      <c r="H206" s="45">
        <v>44</v>
      </c>
      <c r="I206" s="112">
        <f>G206*H206</f>
        <v>7302.768</v>
      </c>
    </row>
    <row r="207" spans="1:10">
      <c r="B207" s="45"/>
      <c r="C207" s="45" t="s">
        <v>29</v>
      </c>
      <c r="D207" s="47"/>
      <c r="E207" s="47"/>
      <c r="F207" s="111"/>
      <c r="G207" s="112"/>
      <c r="I207" s="112"/>
    </row>
    <row r="208" spans="1:10">
      <c r="A208" s="11" t="s">
        <v>947</v>
      </c>
      <c r="B208" s="45"/>
      <c r="C208" s="45"/>
      <c r="D208" s="47"/>
      <c r="E208" s="47"/>
      <c r="F208" s="111"/>
      <c r="G208" s="112"/>
      <c r="I208" s="112"/>
    </row>
    <row r="209" spans="1:9">
      <c r="B209" s="11" t="s">
        <v>499</v>
      </c>
      <c r="C209" s="11" t="s">
        <v>500</v>
      </c>
      <c r="D209" s="47">
        <v>9</v>
      </c>
      <c r="E209" s="47">
        <v>0</v>
      </c>
      <c r="F209" s="111">
        <v>1.55</v>
      </c>
      <c r="G209" s="112">
        <v>165.97200000000001</v>
      </c>
      <c r="H209" s="45">
        <v>24</v>
      </c>
      <c r="I209" s="112">
        <f>G209*H209</f>
        <v>3983.3280000000004</v>
      </c>
    </row>
    <row r="210" spans="1:9">
      <c r="B210" s="45"/>
      <c r="C210" s="45"/>
      <c r="D210" s="47"/>
      <c r="E210" s="47"/>
      <c r="F210" s="111"/>
      <c r="G210" s="112"/>
      <c r="I210" s="112"/>
    </row>
    <row r="211" spans="1:9">
      <c r="A211" s="11" t="s">
        <v>948</v>
      </c>
      <c r="B211" s="45"/>
      <c r="C211" s="45"/>
      <c r="D211" s="47"/>
      <c r="E211" s="47"/>
      <c r="F211" s="111"/>
      <c r="G211" s="112"/>
      <c r="I211" s="112"/>
    </row>
    <row r="212" spans="1:9">
      <c r="B212" s="11" t="s">
        <v>499</v>
      </c>
      <c r="C212" s="11" t="s">
        <v>500</v>
      </c>
      <c r="D212" s="47">
        <v>9</v>
      </c>
      <c r="E212" s="47">
        <v>0</v>
      </c>
      <c r="F212" s="111">
        <v>1.55</v>
      </c>
      <c r="G212" s="112">
        <v>165.97200000000001</v>
      </c>
      <c r="H212" s="45">
        <v>20</v>
      </c>
      <c r="I212" s="112">
        <f>G212*H212</f>
        <v>3319.44</v>
      </c>
    </row>
    <row r="213" spans="1:9">
      <c r="B213" s="45"/>
      <c r="C213" s="45"/>
      <c r="D213" s="47"/>
      <c r="E213" s="47"/>
      <c r="F213" s="111"/>
      <c r="G213" s="112"/>
      <c r="I213" s="112"/>
    </row>
    <row r="214" spans="1:9">
      <c r="A214" s="11" t="s">
        <v>949</v>
      </c>
      <c r="B214" s="45"/>
      <c r="C214" s="45"/>
      <c r="D214" s="47"/>
      <c r="E214" s="47"/>
      <c r="F214" s="111"/>
      <c r="G214" s="112"/>
      <c r="I214" s="112"/>
    </row>
    <row r="215" spans="1:9">
      <c r="B215" s="11" t="s">
        <v>499</v>
      </c>
      <c r="C215" s="11" t="s">
        <v>500</v>
      </c>
      <c r="D215" s="47">
        <v>9</v>
      </c>
      <c r="E215" s="47">
        <v>0</v>
      </c>
      <c r="F215" s="111">
        <v>1.55</v>
      </c>
      <c r="G215" s="112">
        <v>165.97200000000001</v>
      </c>
      <c r="H215" s="45">
        <v>3</v>
      </c>
      <c r="I215" s="112">
        <f>G215*H215</f>
        <v>497.91600000000005</v>
      </c>
    </row>
    <row r="216" spans="1:9">
      <c r="D216" s="47"/>
      <c r="E216" s="47"/>
      <c r="F216" s="111"/>
      <c r="G216" s="112"/>
      <c r="H216" s="45"/>
      <c r="I216" s="112"/>
    </row>
    <row r="217" spans="1:9">
      <c r="A217" s="11" t="s">
        <v>950</v>
      </c>
      <c r="B217" s="45"/>
      <c r="C217" s="45"/>
      <c r="D217" s="47"/>
      <c r="E217" s="47"/>
      <c r="F217" s="111"/>
      <c r="G217" s="112"/>
      <c r="I217" s="112"/>
    </row>
    <row r="218" spans="1:9">
      <c r="B218" s="11" t="s">
        <v>501</v>
      </c>
      <c r="C218" s="11" t="s">
        <v>481</v>
      </c>
      <c r="D218" s="47">
        <v>10</v>
      </c>
      <c r="E218" s="47">
        <v>0</v>
      </c>
      <c r="F218" s="111">
        <v>1.0900000000000001</v>
      </c>
      <c r="G218" s="112">
        <v>297.25099999999998</v>
      </c>
      <c r="H218" s="45">
        <v>1</v>
      </c>
      <c r="I218" s="112">
        <f>G218*H218</f>
        <v>297.25099999999998</v>
      </c>
    </row>
    <row r="219" spans="1:9">
      <c r="D219" s="47"/>
      <c r="E219" s="47"/>
      <c r="F219" s="111"/>
      <c r="G219" s="112"/>
      <c r="H219" s="45"/>
      <c r="I219" s="112"/>
    </row>
    <row r="220" spans="1:9">
      <c r="A220" s="11" t="s">
        <v>910</v>
      </c>
      <c r="B220" s="109"/>
      <c r="F220" s="116"/>
      <c r="G220" s="112"/>
    </row>
    <row r="221" spans="1:9">
      <c r="B221" s="109" t="s">
        <v>905</v>
      </c>
      <c r="F221" s="116"/>
      <c r="G221" s="112"/>
    </row>
    <row r="222" spans="1:9">
      <c r="B222" s="109" t="s">
        <v>906</v>
      </c>
      <c r="F222" s="116"/>
      <c r="G222" s="112"/>
    </row>
    <row r="223" spans="1:9">
      <c r="B223" s="109"/>
      <c r="F223" s="116"/>
      <c r="G223" s="112"/>
    </row>
    <row r="224" spans="1:9">
      <c r="B224" s="109" t="s">
        <v>907</v>
      </c>
      <c r="F224" s="116"/>
      <c r="G224" s="112"/>
    </row>
    <row r="225" spans="2:9">
      <c r="B225" s="109" t="s">
        <v>908</v>
      </c>
      <c r="F225" s="116"/>
      <c r="G225" s="112"/>
    </row>
    <row r="226" spans="2:9">
      <c r="B226" s="109" t="s">
        <v>909</v>
      </c>
      <c r="F226" s="116"/>
      <c r="G226" s="112"/>
    </row>
    <row r="227" spans="2:9">
      <c r="B227" s="109" t="s">
        <v>912</v>
      </c>
      <c r="F227" s="116"/>
      <c r="G227" s="112"/>
    </row>
    <row r="228" spans="2:9">
      <c r="B228" s="109" t="s">
        <v>913</v>
      </c>
      <c r="F228" s="116"/>
      <c r="G228" s="112"/>
    </row>
    <row r="229" spans="2:9">
      <c r="B229" s="109"/>
      <c r="F229" s="116"/>
      <c r="G229" s="112"/>
    </row>
    <row r="230" spans="2:9">
      <c r="B230" s="109" t="s">
        <v>914</v>
      </c>
      <c r="F230" s="116"/>
      <c r="G230" s="112"/>
    </row>
    <row r="231" spans="2:9">
      <c r="B231" s="109" t="s">
        <v>894</v>
      </c>
      <c r="F231" s="116"/>
      <c r="G231" s="112"/>
    </row>
    <row r="232" spans="2:9">
      <c r="B232" s="109"/>
      <c r="F232" s="116"/>
      <c r="G232" s="112"/>
    </row>
    <row r="233" spans="2:9">
      <c r="B233" s="5" t="s">
        <v>0</v>
      </c>
      <c r="C233" s="5" t="s">
        <v>407</v>
      </c>
      <c r="D233" s="5"/>
      <c r="E233" s="5"/>
      <c r="F233" s="117"/>
      <c r="G233" s="118"/>
      <c r="H233" s="5"/>
      <c r="I233" s="5" t="s">
        <v>899</v>
      </c>
    </row>
    <row r="234" spans="2:9">
      <c r="B234" s="109" t="s">
        <v>885</v>
      </c>
      <c r="C234" s="11" t="s">
        <v>886</v>
      </c>
      <c r="F234" s="116"/>
      <c r="G234" s="112"/>
      <c r="I234" s="47">
        <v>9</v>
      </c>
    </row>
    <row r="235" spans="2:9">
      <c r="B235" s="109" t="s">
        <v>927</v>
      </c>
      <c r="C235" s="11" t="s">
        <v>886</v>
      </c>
      <c r="F235" s="116"/>
      <c r="G235" s="112"/>
      <c r="I235" s="47">
        <v>13</v>
      </c>
    </row>
    <row r="236" spans="2:9">
      <c r="B236" s="109" t="s">
        <v>887</v>
      </c>
      <c r="C236" s="11" t="s">
        <v>1042</v>
      </c>
      <c r="F236" s="116"/>
      <c r="G236" s="112"/>
      <c r="I236" s="47">
        <v>6</v>
      </c>
    </row>
    <row r="237" spans="2:9">
      <c r="B237" s="109"/>
      <c r="C237" s="11" t="s">
        <v>889</v>
      </c>
      <c r="F237" s="116"/>
      <c r="G237" s="112"/>
      <c r="I237" s="47"/>
    </row>
    <row r="238" spans="2:9">
      <c r="B238" s="109" t="s">
        <v>888</v>
      </c>
      <c r="C238" s="11" t="s">
        <v>1043</v>
      </c>
      <c r="F238" s="116"/>
      <c r="G238" s="112"/>
      <c r="I238" s="47">
        <v>11</v>
      </c>
    </row>
    <row r="239" spans="2:9">
      <c r="B239" s="109"/>
      <c r="C239" s="11" t="s">
        <v>890</v>
      </c>
      <c r="F239" s="116"/>
      <c r="G239" s="112"/>
      <c r="I239" s="47"/>
    </row>
    <row r="240" spans="2:9">
      <c r="B240" s="109"/>
      <c r="C240" s="11" t="s">
        <v>891</v>
      </c>
      <c r="F240" s="116"/>
      <c r="G240" s="112"/>
      <c r="I240" s="47"/>
    </row>
    <row r="241" spans="1:9">
      <c r="B241" s="109" t="s">
        <v>900</v>
      </c>
      <c r="C241" s="11" t="s">
        <v>903</v>
      </c>
      <c r="F241" s="116"/>
      <c r="G241" s="112"/>
      <c r="I241" s="47">
        <v>10</v>
      </c>
    </row>
    <row r="242" spans="1:9">
      <c r="B242" s="109" t="s">
        <v>911</v>
      </c>
      <c r="C242" s="11" t="s">
        <v>915</v>
      </c>
      <c r="F242" s="116"/>
      <c r="G242" s="112"/>
      <c r="I242" s="47">
        <v>1</v>
      </c>
    </row>
    <row r="243" spans="1:9">
      <c r="B243" s="109" t="s">
        <v>901</v>
      </c>
      <c r="C243" s="11" t="s">
        <v>903</v>
      </c>
      <c r="F243" s="116"/>
      <c r="G243" s="112"/>
      <c r="I243" s="47">
        <v>15</v>
      </c>
    </row>
    <row r="244" spans="1:9">
      <c r="B244" s="109" t="s">
        <v>897</v>
      </c>
      <c r="C244" s="11" t="s">
        <v>1044</v>
      </c>
      <c r="F244" s="116"/>
      <c r="G244" s="112"/>
      <c r="I244" s="47">
        <v>10</v>
      </c>
    </row>
    <row r="245" spans="1:9">
      <c r="B245" s="109" t="s">
        <v>893</v>
      </c>
      <c r="C245" s="11" t="s">
        <v>898</v>
      </c>
      <c r="F245" s="116"/>
      <c r="G245" s="112"/>
      <c r="I245" s="47">
        <v>10</v>
      </c>
    </row>
    <row r="246" spans="1:9">
      <c r="B246" s="109" t="s">
        <v>904</v>
      </c>
      <c r="C246" s="11" t="s">
        <v>902</v>
      </c>
      <c r="F246" s="116"/>
      <c r="G246" s="112"/>
      <c r="I246" s="47">
        <v>10</v>
      </c>
    </row>
    <row r="247" spans="1:9">
      <c r="B247" s="109" t="s">
        <v>896</v>
      </c>
      <c r="C247" s="11" t="s">
        <v>1045</v>
      </c>
      <c r="F247" s="116"/>
      <c r="G247" s="112"/>
      <c r="I247" s="47">
        <v>7</v>
      </c>
    </row>
    <row r="248" spans="1:9">
      <c r="B248" s="109" t="s">
        <v>895</v>
      </c>
      <c r="C248" s="11" t="s">
        <v>886</v>
      </c>
      <c r="F248" s="116"/>
      <c r="G248" s="112"/>
      <c r="I248" s="47">
        <v>12</v>
      </c>
    </row>
    <row r="249" spans="1:9">
      <c r="B249" s="109" t="s">
        <v>928</v>
      </c>
      <c r="C249" s="11" t="s">
        <v>886</v>
      </c>
      <c r="F249" s="116"/>
      <c r="G249" s="112"/>
      <c r="I249" s="47">
        <v>6</v>
      </c>
    </row>
    <row r="250" spans="1:9">
      <c r="B250" s="109" t="s">
        <v>892</v>
      </c>
      <c r="C250" s="11" t="s">
        <v>886</v>
      </c>
      <c r="F250" s="116"/>
      <c r="G250" s="112"/>
      <c r="I250" s="47">
        <v>14</v>
      </c>
    </row>
    <row r="251" spans="1:9">
      <c r="B251" s="109" t="s">
        <v>916</v>
      </c>
      <c r="C251" s="11" t="s">
        <v>938</v>
      </c>
      <c r="F251" s="116"/>
      <c r="G251" s="112"/>
      <c r="I251" s="47">
        <v>2</v>
      </c>
    </row>
    <row r="252" spans="1:9">
      <c r="B252" s="109" t="s">
        <v>1002</v>
      </c>
      <c r="C252" s="11" t="s">
        <v>1003</v>
      </c>
      <c r="I252" s="47">
        <v>1</v>
      </c>
    </row>
    <row r="253" spans="1:9">
      <c r="B253" s="109"/>
      <c r="I253" s="47"/>
    </row>
    <row r="254" spans="1:9">
      <c r="A254" s="11" t="s">
        <v>574</v>
      </c>
      <c r="F254" s="116"/>
    </row>
    <row r="255" spans="1:9">
      <c r="B255" s="11" t="s">
        <v>738</v>
      </c>
      <c r="C255" s="11" t="s">
        <v>739</v>
      </c>
      <c r="D255" s="47">
        <v>10</v>
      </c>
      <c r="E255" s="47">
        <v>2</v>
      </c>
      <c r="F255" s="111">
        <v>1</v>
      </c>
      <c r="G255" s="112">
        <v>5564.4120000000003</v>
      </c>
      <c r="H255" s="45">
        <v>1</v>
      </c>
      <c r="I255" s="112">
        <f>G255*H255</f>
        <v>5564.4120000000003</v>
      </c>
    </row>
    <row r="256" spans="1:9">
      <c r="B256" s="11" t="s">
        <v>998</v>
      </c>
      <c r="C256" s="11" t="s">
        <v>999</v>
      </c>
      <c r="D256" s="47">
        <v>10</v>
      </c>
      <c r="E256" s="47">
        <v>0</v>
      </c>
      <c r="F256" s="111">
        <v>1</v>
      </c>
      <c r="G256" s="112">
        <v>229.23</v>
      </c>
      <c r="H256" s="45">
        <v>4</v>
      </c>
      <c r="I256" s="112">
        <f t="shared" ref="I256" si="9">G256*H256</f>
        <v>916.92</v>
      </c>
    </row>
    <row r="257" spans="2:9">
      <c r="B257" s="11" t="s">
        <v>469</v>
      </c>
      <c r="C257" s="11" t="s">
        <v>939</v>
      </c>
      <c r="D257" s="47">
        <v>10</v>
      </c>
      <c r="E257" s="47">
        <v>2</v>
      </c>
      <c r="F257" s="111">
        <v>1.01</v>
      </c>
      <c r="G257" s="112">
        <v>276.572</v>
      </c>
      <c r="H257" s="45">
        <v>2</v>
      </c>
      <c r="I257" s="112">
        <f t="shared" ref="I257:I271" si="10">G257*H257</f>
        <v>553.14400000000001</v>
      </c>
    </row>
    <row r="258" spans="2:9">
      <c r="B258" s="11" t="s">
        <v>575</v>
      </c>
      <c r="C258" s="11" t="s">
        <v>576</v>
      </c>
      <c r="D258" s="47">
        <v>10</v>
      </c>
      <c r="E258" s="47">
        <v>2</v>
      </c>
      <c r="F258" s="111">
        <v>1.04</v>
      </c>
      <c r="G258" s="112">
        <v>103.45</v>
      </c>
      <c r="H258" s="45">
        <v>7</v>
      </c>
      <c r="I258" s="112">
        <f t="shared" si="10"/>
        <v>724.15</v>
      </c>
    </row>
    <row r="259" spans="2:9">
      <c r="B259" s="45" t="s">
        <v>922</v>
      </c>
      <c r="C259" s="45" t="s">
        <v>923</v>
      </c>
      <c r="D259" s="47">
        <v>10</v>
      </c>
      <c r="E259" s="47">
        <v>2</v>
      </c>
      <c r="F259" s="111">
        <v>1.29</v>
      </c>
      <c r="G259" s="112">
        <v>78.245000000000005</v>
      </c>
      <c r="H259" s="45">
        <v>2</v>
      </c>
      <c r="I259" s="112">
        <f>G259*H259</f>
        <v>156.49</v>
      </c>
    </row>
    <row r="260" spans="2:9">
      <c r="B260" s="45" t="s">
        <v>661</v>
      </c>
      <c r="C260" s="45" t="s">
        <v>427</v>
      </c>
      <c r="D260" s="47">
        <v>10</v>
      </c>
      <c r="E260" s="47">
        <v>2</v>
      </c>
      <c r="F260" s="111">
        <v>1.5</v>
      </c>
      <c r="G260" s="112">
        <v>81.245999999999995</v>
      </c>
      <c r="H260" s="45">
        <v>5</v>
      </c>
      <c r="I260" s="112">
        <f t="shared" si="10"/>
        <v>406.22999999999996</v>
      </c>
    </row>
    <row r="261" spans="2:9">
      <c r="B261" s="45" t="s">
        <v>663</v>
      </c>
      <c r="C261" s="45" t="s">
        <v>940</v>
      </c>
      <c r="D261" s="47">
        <v>10</v>
      </c>
      <c r="E261" s="47">
        <v>1</v>
      </c>
      <c r="F261" s="111">
        <v>1.02</v>
      </c>
      <c r="G261" s="112">
        <v>64.387</v>
      </c>
      <c r="H261" s="45">
        <v>2</v>
      </c>
      <c r="I261" s="112">
        <f>G261*H261</f>
        <v>128.774</v>
      </c>
    </row>
    <row r="262" spans="2:9">
      <c r="B262" s="45" t="s">
        <v>662</v>
      </c>
      <c r="C262" s="45" t="s">
        <v>431</v>
      </c>
      <c r="D262" s="47">
        <v>10</v>
      </c>
      <c r="E262" s="47">
        <v>1</v>
      </c>
      <c r="F262" s="111">
        <v>1.01</v>
      </c>
      <c r="G262" s="112">
        <v>35.884</v>
      </c>
      <c r="H262" s="45">
        <v>11</v>
      </c>
      <c r="I262" s="112">
        <f t="shared" si="10"/>
        <v>394.72399999999999</v>
      </c>
    </row>
    <row r="263" spans="2:9">
      <c r="B263" s="45" t="s">
        <v>664</v>
      </c>
      <c r="C263" s="45" t="s">
        <v>432</v>
      </c>
      <c r="D263" s="47">
        <v>10</v>
      </c>
      <c r="E263" s="47">
        <v>2</v>
      </c>
      <c r="F263" s="111">
        <v>1.1000000000000001</v>
      </c>
      <c r="G263" s="112">
        <v>42.524999999999999</v>
      </c>
      <c r="H263" s="45">
        <v>9</v>
      </c>
      <c r="I263" s="112">
        <f t="shared" si="10"/>
        <v>382.72499999999997</v>
      </c>
    </row>
    <row r="264" spans="2:9">
      <c r="B264" s="45" t="s">
        <v>665</v>
      </c>
      <c r="C264" s="45" t="s">
        <v>524</v>
      </c>
      <c r="D264" s="47">
        <v>10</v>
      </c>
      <c r="E264" s="47">
        <v>3</v>
      </c>
      <c r="F264" s="111">
        <v>1.34</v>
      </c>
      <c r="G264" s="112">
        <v>50.872</v>
      </c>
      <c r="H264" s="45">
        <v>4</v>
      </c>
      <c r="I264" s="112">
        <f t="shared" si="10"/>
        <v>203.488</v>
      </c>
    </row>
    <row r="265" spans="2:9">
      <c r="B265" s="45" t="s">
        <v>668</v>
      </c>
      <c r="C265" s="45" t="s">
        <v>434</v>
      </c>
      <c r="D265" s="47">
        <v>10</v>
      </c>
      <c r="E265" s="47">
        <v>2</v>
      </c>
      <c r="F265" s="111">
        <v>1</v>
      </c>
      <c r="G265" s="112">
        <v>46.226999999999997</v>
      </c>
      <c r="H265" s="45">
        <v>2</v>
      </c>
      <c r="I265" s="112">
        <f t="shared" si="10"/>
        <v>92.453999999999994</v>
      </c>
    </row>
    <row r="266" spans="2:9">
      <c r="B266" s="45" t="s">
        <v>924</v>
      </c>
      <c r="C266" s="45" t="s">
        <v>925</v>
      </c>
      <c r="D266" s="47">
        <v>10</v>
      </c>
      <c r="E266" s="47">
        <v>2</v>
      </c>
      <c r="F266" s="111">
        <v>1.07</v>
      </c>
      <c r="G266" s="112">
        <v>29.901</v>
      </c>
      <c r="H266" s="45">
        <v>8</v>
      </c>
      <c r="I266" s="112">
        <f>G266*H266</f>
        <v>239.208</v>
      </c>
    </row>
    <row r="267" spans="2:9">
      <c r="B267" s="45" t="s">
        <v>659</v>
      </c>
      <c r="C267" s="45" t="s">
        <v>681</v>
      </c>
      <c r="D267" s="47">
        <v>10</v>
      </c>
      <c r="E267" s="47">
        <v>2</v>
      </c>
      <c r="F267" s="111">
        <v>2.58</v>
      </c>
      <c r="G267" s="112">
        <v>33.241999999999997</v>
      </c>
      <c r="H267" s="45">
        <v>7</v>
      </c>
      <c r="I267" s="112">
        <f>G267*H267</f>
        <v>232.69399999999999</v>
      </c>
    </row>
    <row r="268" spans="2:9">
      <c r="B268" s="45" t="s">
        <v>666</v>
      </c>
      <c r="C268" s="45" t="s">
        <v>433</v>
      </c>
      <c r="D268" s="47">
        <v>10</v>
      </c>
      <c r="E268" s="47">
        <v>2</v>
      </c>
      <c r="F268" s="111">
        <v>2.09</v>
      </c>
      <c r="G268" s="112">
        <v>31.128</v>
      </c>
      <c r="H268" s="45">
        <v>11</v>
      </c>
      <c r="I268" s="112">
        <f t="shared" si="10"/>
        <v>342.40800000000002</v>
      </c>
    </row>
    <row r="269" spans="2:9">
      <c r="B269" s="45" t="s">
        <v>675</v>
      </c>
      <c r="C269" s="45" t="s">
        <v>676</v>
      </c>
      <c r="D269" s="47">
        <v>10</v>
      </c>
      <c r="E269" s="47">
        <v>2</v>
      </c>
      <c r="F269" s="111">
        <v>1.01</v>
      </c>
      <c r="G269" s="112">
        <v>28.030999999999999</v>
      </c>
      <c r="H269" s="45">
        <v>8</v>
      </c>
      <c r="I269" s="112">
        <f t="shared" si="10"/>
        <v>224.24799999999999</v>
      </c>
    </row>
    <row r="270" spans="2:9">
      <c r="B270" s="45" t="s">
        <v>677</v>
      </c>
      <c r="C270" s="45" t="s">
        <v>678</v>
      </c>
      <c r="D270" s="47">
        <v>10</v>
      </c>
      <c r="E270" s="47">
        <v>2</v>
      </c>
      <c r="F270" s="111">
        <v>1.1100000000000001</v>
      </c>
      <c r="G270" s="112">
        <v>42.207000000000001</v>
      </c>
      <c r="H270" s="45">
        <v>5</v>
      </c>
      <c r="I270" s="112">
        <f t="shared" si="10"/>
        <v>211.035</v>
      </c>
    </row>
    <row r="271" spans="2:9">
      <c r="B271" s="45" t="s">
        <v>376</v>
      </c>
      <c r="C271" s="45" t="s">
        <v>436</v>
      </c>
      <c r="D271" s="47">
        <v>9</v>
      </c>
      <c r="E271" s="47">
        <v>1</v>
      </c>
      <c r="F271" s="111">
        <v>1.17</v>
      </c>
      <c r="G271" s="112">
        <v>52.13</v>
      </c>
      <c r="H271" s="45">
        <v>2</v>
      </c>
      <c r="I271" s="112">
        <f t="shared" si="10"/>
        <v>104.26</v>
      </c>
    </row>
    <row r="272" spans="2:9">
      <c r="H272" s="45"/>
      <c r="I272" s="112"/>
    </row>
    <row r="273" spans="1:9">
      <c r="A273" s="11" t="s">
        <v>504</v>
      </c>
      <c r="D273" s="47"/>
      <c r="E273" s="47"/>
      <c r="F273" s="111"/>
      <c r="G273" s="118"/>
      <c r="H273" s="45"/>
      <c r="I273" s="112"/>
    </row>
    <row r="274" spans="1:9">
      <c r="B274" s="109" t="s">
        <v>482</v>
      </c>
      <c r="D274" s="47"/>
      <c r="E274" s="47"/>
      <c r="F274" s="111"/>
      <c r="G274" s="118"/>
      <c r="H274" s="45"/>
      <c r="I274" s="112"/>
    </row>
    <row r="275" spans="1:9">
      <c r="B275" s="109"/>
      <c r="C275" s="11" t="s">
        <v>1046</v>
      </c>
      <c r="D275" s="47"/>
      <c r="E275" s="47"/>
      <c r="F275" s="111"/>
      <c r="G275" s="118"/>
      <c r="H275" s="45"/>
      <c r="I275" s="112"/>
    </row>
    <row r="276" spans="1:9">
      <c r="B276" s="109" t="s">
        <v>505</v>
      </c>
      <c r="D276" s="47"/>
      <c r="E276" s="47"/>
      <c r="F276" s="111"/>
      <c r="G276" s="118"/>
      <c r="H276" s="45"/>
      <c r="I276" s="112"/>
    </row>
    <row r="277" spans="1:9">
      <c r="B277" s="109"/>
      <c r="C277" s="11" t="s">
        <v>845</v>
      </c>
      <c r="D277" s="47"/>
      <c r="E277" s="47"/>
      <c r="F277" s="111"/>
      <c r="G277" s="118"/>
      <c r="H277" s="45"/>
      <c r="I277" s="112"/>
    </row>
    <row r="278" spans="1:9">
      <c r="B278" s="109" t="s">
        <v>509</v>
      </c>
      <c r="D278" s="47"/>
      <c r="E278" s="47"/>
      <c r="F278" s="111"/>
      <c r="G278" s="118"/>
      <c r="H278" s="45"/>
      <c r="I278" s="112"/>
    </row>
    <row r="279" spans="1:9">
      <c r="B279" s="109"/>
      <c r="C279" s="11" t="s">
        <v>694</v>
      </c>
      <c r="D279" s="47"/>
      <c r="E279" s="47"/>
      <c r="F279" s="111"/>
      <c r="G279" s="118"/>
      <c r="H279" s="45"/>
      <c r="I279" s="112"/>
    </row>
    <row r="280" spans="1:9">
      <c r="B280" s="109" t="s">
        <v>510</v>
      </c>
      <c r="D280" s="47"/>
      <c r="E280" s="47"/>
      <c r="F280" s="111"/>
      <c r="G280" s="118"/>
      <c r="H280" s="45"/>
      <c r="I280" s="112"/>
    </row>
    <row r="281" spans="1:9">
      <c r="B281" s="109"/>
      <c r="C281" s="11" t="s">
        <v>694</v>
      </c>
      <c r="D281" s="47"/>
      <c r="E281" s="47"/>
      <c r="F281" s="111"/>
      <c r="G281" s="118"/>
      <c r="H281" s="45"/>
      <c r="I281" s="112"/>
    </row>
    <row r="282" spans="1:9">
      <c r="B282" s="109" t="s">
        <v>511</v>
      </c>
      <c r="D282" s="47"/>
      <c r="E282" s="47"/>
      <c r="F282" s="111"/>
      <c r="G282" s="118"/>
      <c r="H282" s="45"/>
      <c r="I282" s="112"/>
    </row>
    <row r="283" spans="1:9">
      <c r="B283" s="109"/>
      <c r="C283" s="11" t="s">
        <v>849</v>
      </c>
      <c r="D283" s="47"/>
      <c r="E283" s="47"/>
      <c r="F283" s="111"/>
      <c r="G283" s="118"/>
      <c r="H283" s="45"/>
      <c r="I283" s="112"/>
    </row>
    <row r="284" spans="1:9">
      <c r="B284" s="109" t="s">
        <v>512</v>
      </c>
      <c r="D284" s="47"/>
      <c r="E284" s="47"/>
      <c r="F284" s="111"/>
      <c r="G284" s="118"/>
      <c r="H284" s="45"/>
      <c r="I284" s="112"/>
    </row>
    <row r="285" spans="1:9">
      <c r="B285" s="109"/>
      <c r="C285" s="11" t="s">
        <v>847</v>
      </c>
      <c r="D285" s="47"/>
      <c r="E285" s="47"/>
      <c r="F285" s="111"/>
      <c r="G285" s="118"/>
      <c r="H285" s="45"/>
      <c r="I285" s="112"/>
    </row>
    <row r="286" spans="1:9">
      <c r="B286" s="109" t="s">
        <v>516</v>
      </c>
      <c r="D286" s="47"/>
      <c r="E286" s="47"/>
      <c r="F286" s="111"/>
      <c r="G286" s="118"/>
      <c r="H286" s="45"/>
      <c r="I286" s="112"/>
    </row>
    <row r="287" spans="1:9">
      <c r="B287" s="109"/>
      <c r="C287" s="11" t="s">
        <v>714</v>
      </c>
      <c r="D287" s="47"/>
      <c r="E287" s="47"/>
      <c r="F287" s="111"/>
      <c r="G287" s="118"/>
      <c r="H287" s="45"/>
      <c r="I287" s="112"/>
    </row>
    <row r="288" spans="1:9">
      <c r="B288" s="109" t="s">
        <v>716</v>
      </c>
      <c r="D288" s="47"/>
      <c r="E288" s="47"/>
      <c r="F288" s="111"/>
      <c r="G288" s="118"/>
      <c r="H288" s="45"/>
      <c r="I288" s="112"/>
    </row>
    <row r="289" spans="1:9">
      <c r="B289" s="109"/>
      <c r="C289" s="11" t="s">
        <v>846</v>
      </c>
      <c r="D289" s="47"/>
      <c r="E289" s="47"/>
      <c r="F289" s="111"/>
      <c r="G289" s="118"/>
      <c r="H289" s="45"/>
      <c r="I289" s="112"/>
    </row>
    <row r="290" spans="1:9">
      <c r="B290" s="109" t="s">
        <v>514</v>
      </c>
      <c r="D290" s="47"/>
      <c r="E290" s="47"/>
      <c r="F290" s="111"/>
      <c r="G290" s="118"/>
      <c r="H290" s="45"/>
      <c r="I290" s="112"/>
    </row>
    <row r="291" spans="1:9">
      <c r="B291" s="109" t="s">
        <v>515</v>
      </c>
      <c r="D291" s="47"/>
      <c r="E291" s="47"/>
      <c r="F291" s="111"/>
      <c r="G291" s="118"/>
      <c r="H291" s="45"/>
      <c r="I291" s="112"/>
    </row>
    <row r="292" spans="1:9">
      <c r="D292" s="47"/>
      <c r="E292" s="47"/>
      <c r="F292" s="111"/>
      <c r="G292" s="118"/>
      <c r="H292" s="45"/>
      <c r="I292" s="112"/>
    </row>
    <row r="293" spans="1:9">
      <c r="A293" s="11" t="s">
        <v>508</v>
      </c>
      <c r="D293" s="47"/>
      <c r="E293" s="47"/>
      <c r="F293" s="111"/>
      <c r="G293" s="118"/>
      <c r="H293" s="45"/>
      <c r="I293" s="112"/>
    </row>
    <row r="294" spans="1:9">
      <c r="B294" s="109" t="s">
        <v>506</v>
      </c>
      <c r="D294" s="47"/>
      <c r="E294" s="47"/>
      <c r="F294" s="111"/>
      <c r="G294" s="118"/>
      <c r="H294" s="45"/>
      <c r="I294" s="112"/>
    </row>
    <row r="295" spans="1:9">
      <c r="B295" s="109"/>
      <c r="C295" s="11" t="s">
        <v>1047</v>
      </c>
      <c r="D295" s="47"/>
      <c r="E295" s="47"/>
      <c r="F295" s="111"/>
      <c r="G295" s="118"/>
      <c r="H295" s="45"/>
      <c r="I295" s="112"/>
    </row>
    <row r="296" spans="1:9">
      <c r="A296" s="11" t="s">
        <v>29</v>
      </c>
      <c r="B296" s="109" t="s">
        <v>507</v>
      </c>
      <c r="D296" s="47"/>
      <c r="E296" s="47"/>
      <c r="F296" s="111"/>
      <c r="G296" s="118"/>
      <c r="H296" s="45"/>
      <c r="I296" s="112"/>
    </row>
    <row r="297" spans="1:9">
      <c r="B297" s="109"/>
      <c r="C297" s="11" t="s">
        <v>715</v>
      </c>
      <c r="D297" s="47"/>
      <c r="E297" s="47"/>
      <c r="F297" s="111"/>
      <c r="G297" s="118"/>
      <c r="H297" s="45"/>
      <c r="I297" s="105"/>
    </row>
    <row r="298" spans="1:9">
      <c r="B298" s="109" t="s">
        <v>513</v>
      </c>
      <c r="D298" s="47"/>
      <c r="E298" s="47"/>
      <c r="F298" s="111"/>
      <c r="G298" s="118"/>
      <c r="H298" s="45"/>
      <c r="I298" s="105"/>
    </row>
    <row r="299" spans="1:9">
      <c r="B299" s="109"/>
      <c r="C299" s="11" t="s">
        <v>1048</v>
      </c>
      <c r="D299" s="47"/>
      <c r="E299" s="47"/>
      <c r="F299" s="111"/>
      <c r="G299" s="118"/>
      <c r="H299" s="45"/>
      <c r="I299" s="105"/>
    </row>
    <row r="300" spans="1:9">
      <c r="B300" s="109" t="s">
        <v>517</v>
      </c>
      <c r="D300" s="47"/>
      <c r="E300" s="47"/>
      <c r="F300" s="111"/>
      <c r="G300" s="118"/>
      <c r="H300" s="45"/>
      <c r="I300" s="105"/>
    </row>
    <row r="301" spans="1:9">
      <c r="B301" s="109"/>
      <c r="C301" s="11" t="s">
        <v>847</v>
      </c>
      <c r="F301" s="116"/>
      <c r="G301" s="112"/>
    </row>
    <row r="302" spans="1:9">
      <c r="B302" s="109" t="s">
        <v>518</v>
      </c>
      <c r="F302" s="116"/>
      <c r="G302" s="112"/>
    </row>
    <row r="303" spans="1:9">
      <c r="B303" s="109"/>
      <c r="C303" s="11" t="s">
        <v>848</v>
      </c>
      <c r="F303" s="116"/>
      <c r="G303" s="112"/>
    </row>
    <row r="304" spans="1:9">
      <c r="B304" s="109"/>
      <c r="F304" s="116"/>
      <c r="G304" s="112"/>
    </row>
    <row r="305" spans="1:10">
      <c r="B305" s="109" t="s">
        <v>476</v>
      </c>
      <c r="F305" s="116"/>
      <c r="G305" s="112"/>
    </row>
    <row r="306" spans="1:10">
      <c r="B306" s="109"/>
      <c r="C306" s="11" t="s">
        <v>850</v>
      </c>
      <c r="F306" s="116"/>
      <c r="G306" s="112"/>
    </row>
    <row r="307" spans="1:10">
      <c r="B307" s="109" t="s">
        <v>477</v>
      </c>
      <c r="F307" s="116"/>
      <c r="G307" s="112"/>
    </row>
    <row r="308" spans="1:10">
      <c r="B308" s="109"/>
      <c r="C308" s="11" t="s">
        <v>875</v>
      </c>
      <c r="F308" s="116"/>
      <c r="G308" s="112"/>
    </row>
    <row r="309" spans="1:10">
      <c r="B309" s="109"/>
      <c r="C309" s="11" t="s">
        <v>929</v>
      </c>
      <c r="F309" s="116"/>
      <c r="G309" s="112"/>
    </row>
    <row r="310" spans="1:10">
      <c r="B310" s="109"/>
      <c r="F310" s="116"/>
      <c r="G310" s="112"/>
    </row>
    <row r="311" spans="1:10">
      <c r="B311" s="109"/>
      <c r="F311" s="116"/>
      <c r="G311" s="112"/>
    </row>
    <row r="312" spans="1:10">
      <c r="A312" s="11" t="s">
        <v>615</v>
      </c>
      <c r="B312" s="109"/>
      <c r="F312" s="116"/>
    </row>
    <row r="313" spans="1:10">
      <c r="B313" s="11" t="s">
        <v>486</v>
      </c>
      <c r="C313" s="11" t="s">
        <v>487</v>
      </c>
      <c r="D313" s="47">
        <v>11</v>
      </c>
      <c r="E313" s="47">
        <v>1</v>
      </c>
      <c r="F313" s="111">
        <v>3.1</v>
      </c>
      <c r="G313" s="112">
        <v>133682.36499999999</v>
      </c>
      <c r="H313" s="45">
        <v>2</v>
      </c>
      <c r="I313" s="112">
        <f>G313*H313</f>
        <v>267364.73</v>
      </c>
    </row>
    <row r="314" spans="1:10">
      <c r="B314" s="11" t="s">
        <v>488</v>
      </c>
      <c r="C314" s="11" t="s">
        <v>918</v>
      </c>
      <c r="D314" s="47">
        <v>11</v>
      </c>
      <c r="E314" s="47">
        <v>0</v>
      </c>
      <c r="F314" s="111">
        <v>2</v>
      </c>
      <c r="G314" s="112">
        <v>44202.446000000004</v>
      </c>
      <c r="H314" s="45">
        <v>8</v>
      </c>
      <c r="I314" s="112">
        <f>G314*H314</f>
        <v>353619.56800000003</v>
      </c>
    </row>
    <row r="315" spans="1:10">
      <c r="B315" s="45" t="s">
        <v>667</v>
      </c>
      <c r="C315" s="45" t="s">
        <v>435</v>
      </c>
      <c r="D315" s="47">
        <v>10</v>
      </c>
      <c r="E315" s="47">
        <v>3</v>
      </c>
      <c r="F315" s="111">
        <v>2.99</v>
      </c>
      <c r="G315" s="112">
        <v>243.07300000000001</v>
      </c>
      <c r="H315" s="45">
        <v>8</v>
      </c>
      <c r="I315" s="112">
        <f>G315*H315</f>
        <v>1944.5840000000001</v>
      </c>
      <c r="J315" s="112"/>
    </row>
    <row r="316" spans="1:10">
      <c r="B316" s="45" t="s">
        <v>658</v>
      </c>
      <c r="C316" s="45" t="s">
        <v>428</v>
      </c>
      <c r="D316" s="47">
        <v>10</v>
      </c>
      <c r="E316" s="47">
        <v>2</v>
      </c>
      <c r="F316" s="111">
        <v>2.5</v>
      </c>
      <c r="G316" s="112">
        <v>167.274</v>
      </c>
      <c r="H316" s="45">
        <v>57</v>
      </c>
      <c r="I316" s="112">
        <f>G316*H316</f>
        <v>9534.6180000000004</v>
      </c>
    </row>
    <row r="317" spans="1:10">
      <c r="B317" s="11" t="s">
        <v>702</v>
      </c>
      <c r="C317" s="11" t="s">
        <v>703</v>
      </c>
      <c r="D317" s="47">
        <v>10</v>
      </c>
      <c r="E317" s="47">
        <v>3</v>
      </c>
      <c r="F317" s="111">
        <v>2.0099999999999998</v>
      </c>
      <c r="G317" s="112">
        <v>62.66</v>
      </c>
      <c r="H317" s="45">
        <v>3</v>
      </c>
      <c r="I317" s="112">
        <f>G317*H317</f>
        <v>187.98</v>
      </c>
    </row>
    <row r="318" spans="1:10">
      <c r="D318" s="47"/>
      <c r="E318" s="47"/>
      <c r="F318" s="111"/>
      <c r="G318" s="112"/>
      <c r="H318" s="45"/>
      <c r="I318" s="112"/>
    </row>
    <row r="319" spans="1:10">
      <c r="A319" s="11" t="s">
        <v>616</v>
      </c>
      <c r="F319" s="116"/>
      <c r="I319" s="112"/>
    </row>
    <row r="320" spans="1:10">
      <c r="B320" s="11" t="s">
        <v>738</v>
      </c>
      <c r="C320" s="11" t="s">
        <v>739</v>
      </c>
      <c r="D320" s="47">
        <v>10</v>
      </c>
      <c r="E320" s="47">
        <v>2</v>
      </c>
      <c r="F320" s="111">
        <v>1</v>
      </c>
      <c r="G320" s="112">
        <v>5564.4120000000003</v>
      </c>
      <c r="H320" s="45">
        <v>1</v>
      </c>
      <c r="I320" s="112">
        <f>G320*H320</f>
        <v>5564.4120000000003</v>
      </c>
    </row>
    <row r="321" spans="1:9">
      <c r="B321" s="11" t="s">
        <v>998</v>
      </c>
      <c r="C321" s="11" t="s">
        <v>999</v>
      </c>
      <c r="D321" s="47">
        <v>10</v>
      </c>
      <c r="E321" s="47">
        <v>0</v>
      </c>
      <c r="F321" s="111">
        <v>1</v>
      </c>
      <c r="G321" s="112">
        <v>229.23</v>
      </c>
      <c r="H321" s="45">
        <v>6</v>
      </c>
      <c r="I321" s="112">
        <f t="shared" ref="I321" si="11">G321*H321</f>
        <v>1375.3799999999999</v>
      </c>
    </row>
    <row r="322" spans="1:9">
      <c r="B322" s="45" t="s">
        <v>922</v>
      </c>
      <c r="C322" s="45" t="s">
        <v>923</v>
      </c>
      <c r="D322" s="47">
        <v>10</v>
      </c>
      <c r="E322" s="47">
        <v>2</v>
      </c>
      <c r="F322" s="111">
        <v>1.29</v>
      </c>
      <c r="G322" s="112">
        <v>78.245000000000005</v>
      </c>
      <c r="H322" s="45">
        <v>1</v>
      </c>
      <c r="I322" s="112">
        <f>G322*H322</f>
        <v>78.245000000000005</v>
      </c>
    </row>
    <row r="323" spans="1:9">
      <c r="B323" s="45" t="s">
        <v>663</v>
      </c>
      <c r="C323" s="45" t="s">
        <v>940</v>
      </c>
      <c r="D323" s="47">
        <v>10</v>
      </c>
      <c r="E323" s="47">
        <v>1</v>
      </c>
      <c r="F323" s="111">
        <v>1.02</v>
      </c>
      <c r="G323" s="112">
        <v>64.387</v>
      </c>
      <c r="H323" s="45">
        <v>4</v>
      </c>
      <c r="I323" s="112">
        <f>G323*H323</f>
        <v>257.548</v>
      </c>
    </row>
    <row r="324" spans="1:9">
      <c r="B324" s="45" t="s">
        <v>924</v>
      </c>
      <c r="C324" s="45" t="s">
        <v>925</v>
      </c>
      <c r="D324" s="47">
        <v>10</v>
      </c>
      <c r="E324" s="47">
        <v>2</v>
      </c>
      <c r="F324" s="111">
        <v>1.07</v>
      </c>
      <c r="G324" s="112">
        <v>29.901</v>
      </c>
      <c r="H324" s="45">
        <v>15</v>
      </c>
      <c r="I324" s="112">
        <f>G324*H324</f>
        <v>448.51499999999999</v>
      </c>
    </row>
    <row r="325" spans="1:9">
      <c r="B325" s="109" t="s">
        <v>618</v>
      </c>
      <c r="F325" s="116"/>
    </row>
    <row r="326" spans="1:9">
      <c r="B326" s="109" t="s">
        <v>523</v>
      </c>
      <c r="F326" s="116"/>
    </row>
    <row r="327" spans="1:9">
      <c r="F327" s="116"/>
    </row>
    <row r="328" spans="1:9">
      <c r="A328" s="11" t="s">
        <v>617</v>
      </c>
      <c r="F328" s="116"/>
    </row>
    <row r="329" spans="1:9">
      <c r="B329" s="11" t="s">
        <v>490</v>
      </c>
      <c r="C329" s="11" t="s">
        <v>489</v>
      </c>
      <c r="D329" s="47">
        <v>11</v>
      </c>
      <c r="E329" s="47">
        <v>3</v>
      </c>
      <c r="F329" s="111">
        <v>1.1200000000000001</v>
      </c>
      <c r="G329" s="112">
        <v>212.78100000000001</v>
      </c>
      <c r="H329" s="45">
        <v>4</v>
      </c>
      <c r="I329" s="112">
        <f>G329*H329</f>
        <v>851.12400000000002</v>
      </c>
    </row>
    <row r="330" spans="1:9">
      <c r="B330" s="109" t="s">
        <v>1096</v>
      </c>
      <c r="F330" s="116"/>
    </row>
    <row r="331" spans="1:9">
      <c r="B331" s="109" t="s">
        <v>1097</v>
      </c>
      <c r="F331" s="116"/>
    </row>
    <row r="332" spans="1:9">
      <c r="B332" s="109" t="s">
        <v>656</v>
      </c>
      <c r="F332" s="116"/>
    </row>
    <row r="333" spans="1:9">
      <c r="B333" s="109" t="s">
        <v>1098</v>
      </c>
      <c r="F333" s="116"/>
    </row>
    <row r="334" spans="1:9">
      <c r="B334" s="109"/>
      <c r="F334" s="116"/>
    </row>
    <row r="335" spans="1:9">
      <c r="A335" s="11" t="s">
        <v>701</v>
      </c>
      <c r="F335" s="116"/>
    </row>
    <row r="336" spans="1:9">
      <c r="B336" s="11" t="s">
        <v>578</v>
      </c>
      <c r="C336" s="11" t="s">
        <v>470</v>
      </c>
      <c r="D336" s="47">
        <v>11</v>
      </c>
      <c r="E336" s="47">
        <v>4</v>
      </c>
      <c r="F336" s="111">
        <v>1.07</v>
      </c>
      <c r="G336" s="112">
        <v>286.31099999999998</v>
      </c>
      <c r="H336" s="45">
        <v>3</v>
      </c>
      <c r="I336" s="112">
        <f>G336*H336</f>
        <v>858.93299999999999</v>
      </c>
    </row>
    <row r="337" spans="1:9">
      <c r="B337" s="109" t="s">
        <v>1099</v>
      </c>
      <c r="F337" s="116"/>
    </row>
    <row r="338" spans="1:9">
      <c r="B338" s="109" t="s">
        <v>1100</v>
      </c>
      <c r="F338" s="116"/>
    </row>
    <row r="339" spans="1:9">
      <c r="B339" s="109" t="s">
        <v>579</v>
      </c>
      <c r="F339" s="116"/>
    </row>
    <row r="340" spans="1:9">
      <c r="B340" s="109"/>
      <c r="F340" s="116"/>
    </row>
    <row r="341" spans="1:9">
      <c r="B341" s="109" t="s">
        <v>582</v>
      </c>
      <c r="F341" s="116"/>
    </row>
    <row r="342" spans="1:9">
      <c r="B342" s="109" t="s">
        <v>580</v>
      </c>
      <c r="F342" s="116"/>
    </row>
    <row r="343" spans="1:9">
      <c r="B343" s="109" t="s">
        <v>1101</v>
      </c>
      <c r="F343" s="116"/>
    </row>
    <row r="344" spans="1:9">
      <c r="B344" s="109" t="s">
        <v>581</v>
      </c>
      <c r="F344" s="116"/>
    </row>
    <row r="345" spans="1:9">
      <c r="B345" s="109"/>
      <c r="F345" s="116"/>
    </row>
    <row r="346" spans="1:9">
      <c r="A346" s="11" t="s">
        <v>669</v>
      </c>
      <c r="F346" s="116"/>
    </row>
    <row r="347" spans="1:9">
      <c r="B347" s="45" t="s">
        <v>661</v>
      </c>
      <c r="C347" s="45" t="s">
        <v>427</v>
      </c>
      <c r="D347" s="47">
        <v>10</v>
      </c>
      <c r="E347" s="47">
        <v>2</v>
      </c>
      <c r="F347" s="111">
        <v>1.5</v>
      </c>
      <c r="G347" s="112">
        <v>81.245999999999995</v>
      </c>
      <c r="H347" s="45">
        <v>2</v>
      </c>
      <c r="I347" s="112">
        <f>G347*H347</f>
        <v>162.49199999999999</v>
      </c>
    </row>
    <row r="348" spans="1:9">
      <c r="B348" s="45" t="s">
        <v>668</v>
      </c>
      <c r="C348" s="45" t="s">
        <v>434</v>
      </c>
      <c r="D348" s="47">
        <v>10</v>
      </c>
      <c r="E348" s="47">
        <v>2</v>
      </c>
      <c r="F348" s="111">
        <v>1</v>
      </c>
      <c r="G348" s="112">
        <v>46.226999999999997</v>
      </c>
      <c r="H348" s="45">
        <v>1</v>
      </c>
      <c r="I348" s="112">
        <f>G348*H348</f>
        <v>46.226999999999997</v>
      </c>
    </row>
    <row r="349" spans="1:9">
      <c r="B349" s="45" t="s">
        <v>665</v>
      </c>
      <c r="C349" s="45" t="s">
        <v>524</v>
      </c>
      <c r="D349" s="47">
        <v>10</v>
      </c>
      <c r="E349" s="47">
        <v>3</v>
      </c>
      <c r="F349" s="111">
        <v>1.34</v>
      </c>
      <c r="G349" s="112">
        <v>50.872</v>
      </c>
      <c r="H349" s="45">
        <v>2</v>
      </c>
      <c r="I349" s="112">
        <f>G349*H349</f>
        <v>101.744</v>
      </c>
    </row>
    <row r="350" spans="1:9">
      <c r="B350" s="45" t="s">
        <v>659</v>
      </c>
      <c r="C350" s="45" t="s">
        <v>681</v>
      </c>
      <c r="D350" s="47">
        <v>10</v>
      </c>
      <c r="E350" s="47">
        <v>2</v>
      </c>
      <c r="F350" s="111">
        <v>2.58</v>
      </c>
      <c r="G350" s="112">
        <v>33.241999999999997</v>
      </c>
      <c r="H350" s="45">
        <v>4</v>
      </c>
      <c r="I350" s="112">
        <f>G350*H350</f>
        <v>132.96799999999999</v>
      </c>
    </row>
    <row r="351" spans="1:9">
      <c r="B351" s="45" t="s">
        <v>675</v>
      </c>
      <c r="C351" s="45" t="s">
        <v>676</v>
      </c>
      <c r="D351" s="47">
        <v>10</v>
      </c>
      <c r="E351" s="47">
        <v>2</v>
      </c>
      <c r="F351" s="111">
        <v>1.01</v>
      </c>
      <c r="G351" s="112">
        <v>28.030999999999999</v>
      </c>
      <c r="H351" s="45">
        <v>1</v>
      </c>
      <c r="I351" s="112">
        <f>G351*H351</f>
        <v>28.030999999999999</v>
      </c>
    </row>
    <row r="352" spans="1:9">
      <c r="B352" s="119" t="s">
        <v>1102</v>
      </c>
      <c r="C352" s="45"/>
      <c r="D352" s="47"/>
      <c r="E352" s="47"/>
      <c r="F352" s="111"/>
      <c r="G352" s="112"/>
      <c r="H352" s="45"/>
      <c r="I352" s="112"/>
    </row>
    <row r="353" spans="1:10">
      <c r="B353" s="119" t="s">
        <v>718</v>
      </c>
      <c r="C353" s="45"/>
      <c r="D353" s="47"/>
      <c r="E353" s="47"/>
      <c r="F353" s="111"/>
      <c r="G353" s="112"/>
      <c r="H353" s="45"/>
      <c r="I353" s="112"/>
    </row>
    <row r="354" spans="1:10">
      <c r="B354" s="119" t="s">
        <v>719</v>
      </c>
      <c r="C354" s="45"/>
      <c r="D354" s="47"/>
      <c r="E354" s="47"/>
      <c r="F354" s="111"/>
      <c r="G354" s="112"/>
      <c r="H354" s="45"/>
      <c r="I354" s="112"/>
    </row>
    <row r="355" spans="1:10">
      <c r="B355" s="45"/>
      <c r="C355" s="45"/>
      <c r="D355" s="47"/>
      <c r="E355" s="47"/>
      <c r="F355" s="111"/>
      <c r="G355" s="112"/>
      <c r="H355" s="45"/>
      <c r="I355" s="112"/>
    </row>
    <row r="356" spans="1:10">
      <c r="A356" s="11" t="s">
        <v>717</v>
      </c>
      <c r="B356" s="45"/>
      <c r="C356" s="45"/>
      <c r="D356" s="47"/>
      <c r="E356" s="47"/>
      <c r="F356" s="111"/>
      <c r="G356" s="112"/>
      <c r="H356" s="45"/>
      <c r="I356" s="112"/>
    </row>
    <row r="357" spans="1:10">
      <c r="B357" s="45" t="s">
        <v>666</v>
      </c>
      <c r="C357" s="45" t="s">
        <v>433</v>
      </c>
      <c r="D357" s="47">
        <v>10</v>
      </c>
      <c r="E357" s="47">
        <v>2</v>
      </c>
      <c r="F357" s="111">
        <v>2.09</v>
      </c>
      <c r="G357" s="112">
        <v>31.128</v>
      </c>
      <c r="H357" s="45">
        <v>44</v>
      </c>
      <c r="I357" s="112">
        <f>G357*H357</f>
        <v>1369.6320000000001</v>
      </c>
    </row>
    <row r="358" spans="1:10">
      <c r="B358" s="45" t="s">
        <v>675</v>
      </c>
      <c r="C358" s="45" t="s">
        <v>676</v>
      </c>
      <c r="D358" s="47">
        <v>10</v>
      </c>
      <c r="E358" s="47">
        <v>2</v>
      </c>
      <c r="F358" s="111">
        <v>1.01</v>
      </c>
      <c r="G358" s="112">
        <v>28.030999999999999</v>
      </c>
      <c r="H358" s="45">
        <v>10</v>
      </c>
      <c r="I358" s="112">
        <f>G358*H358</f>
        <v>280.31</v>
      </c>
    </row>
    <row r="359" spans="1:10">
      <c r="B359" s="119" t="s">
        <v>921</v>
      </c>
      <c r="C359" s="45"/>
      <c r="D359" s="47"/>
      <c r="E359" s="47"/>
      <c r="F359" s="111"/>
      <c r="G359" s="112"/>
      <c r="H359" s="45"/>
      <c r="I359" s="112"/>
    </row>
    <row r="360" spans="1:10">
      <c r="B360" s="119" t="s">
        <v>720</v>
      </c>
      <c r="C360" s="45"/>
      <c r="D360" s="47"/>
      <c r="E360" s="47"/>
      <c r="F360" s="111"/>
      <c r="G360" s="112"/>
      <c r="H360" s="45"/>
      <c r="I360" s="112"/>
    </row>
    <row r="361" spans="1:10">
      <c r="F361" s="116"/>
    </row>
    <row r="362" spans="1:10">
      <c r="A362" s="11" t="s">
        <v>619</v>
      </c>
      <c r="F362" s="116"/>
    </row>
    <row r="363" spans="1:10">
      <c r="B363" s="45" t="s">
        <v>519</v>
      </c>
      <c r="C363" s="45" t="s">
        <v>520</v>
      </c>
      <c r="D363" s="47">
        <v>11</v>
      </c>
      <c r="E363" s="47">
        <v>4</v>
      </c>
      <c r="F363" s="111">
        <v>2.2999999999999998</v>
      </c>
      <c r="G363" s="112">
        <v>123599.662</v>
      </c>
      <c r="H363" s="45">
        <v>4</v>
      </c>
      <c r="I363" s="112">
        <f t="shared" ref="I363:I369" si="12">G363*H363</f>
        <v>494398.64799999999</v>
      </c>
    </row>
    <row r="364" spans="1:10">
      <c r="B364" s="11" t="s">
        <v>522</v>
      </c>
      <c r="C364" s="11" t="s">
        <v>583</v>
      </c>
      <c r="D364" s="47">
        <v>11</v>
      </c>
      <c r="E364" s="47">
        <v>0</v>
      </c>
      <c r="F364" s="111">
        <v>7.2</v>
      </c>
      <c r="G364" s="112">
        <v>18496.871999999999</v>
      </c>
      <c r="H364" s="45">
        <v>9</v>
      </c>
      <c r="I364" s="112">
        <f t="shared" si="12"/>
        <v>166471.848</v>
      </c>
      <c r="J364" s="11" t="s">
        <v>880</v>
      </c>
    </row>
    <row r="365" spans="1:10">
      <c r="B365" s="11" t="s">
        <v>867</v>
      </c>
      <c r="C365" s="11" t="s">
        <v>868</v>
      </c>
      <c r="D365" s="47">
        <v>11</v>
      </c>
      <c r="E365" s="47">
        <v>0</v>
      </c>
      <c r="F365" s="111">
        <v>1.3</v>
      </c>
      <c r="G365" s="112">
        <v>23283.84</v>
      </c>
      <c r="H365" s="45">
        <v>10</v>
      </c>
      <c r="I365" s="112">
        <f t="shared" ref="I365" si="13">G365*H365</f>
        <v>232838.39999999999</v>
      </c>
    </row>
    <row r="366" spans="1:10">
      <c r="B366" s="11" t="s">
        <v>521</v>
      </c>
      <c r="C366" s="11" t="s">
        <v>584</v>
      </c>
      <c r="D366" s="47">
        <v>10</v>
      </c>
      <c r="E366" s="47">
        <v>0</v>
      </c>
      <c r="F366" s="111">
        <v>2.1</v>
      </c>
      <c r="G366" s="112">
        <v>2756.4639999999999</v>
      </c>
      <c r="H366" s="45">
        <v>29</v>
      </c>
      <c r="I366" s="112">
        <f t="shared" si="12"/>
        <v>79937.456000000006</v>
      </c>
      <c r="J366" s="11" t="s">
        <v>881</v>
      </c>
    </row>
    <row r="367" spans="1:10">
      <c r="B367" s="45" t="s">
        <v>667</v>
      </c>
      <c r="C367" s="45" t="s">
        <v>435</v>
      </c>
      <c r="D367" s="47">
        <v>10</v>
      </c>
      <c r="E367" s="47">
        <v>3</v>
      </c>
      <c r="F367" s="111">
        <v>2.99</v>
      </c>
      <c r="G367" s="112">
        <v>243.07300000000001</v>
      </c>
      <c r="H367" s="45">
        <v>26</v>
      </c>
      <c r="I367" s="112">
        <f t="shared" si="12"/>
        <v>6319.8980000000001</v>
      </c>
    </row>
    <row r="368" spans="1:10">
      <c r="B368" s="45" t="s">
        <v>658</v>
      </c>
      <c r="C368" s="45" t="s">
        <v>428</v>
      </c>
      <c r="D368" s="47">
        <v>10</v>
      </c>
      <c r="E368" s="47">
        <v>2</v>
      </c>
      <c r="F368" s="111">
        <v>2.5</v>
      </c>
      <c r="G368" s="112">
        <v>167.274</v>
      </c>
      <c r="H368" s="45">
        <v>34</v>
      </c>
      <c r="I368" s="112">
        <f t="shared" si="12"/>
        <v>5687.3159999999998</v>
      </c>
    </row>
    <row r="369" spans="1:11">
      <c r="B369" s="11" t="s">
        <v>702</v>
      </c>
      <c r="C369" s="11" t="s">
        <v>703</v>
      </c>
      <c r="D369" s="47">
        <v>10</v>
      </c>
      <c r="E369" s="47">
        <v>3</v>
      </c>
      <c r="F369" s="111">
        <v>2.0099999999999998</v>
      </c>
      <c r="G369" s="112">
        <v>62.66</v>
      </c>
      <c r="H369" s="45">
        <v>2</v>
      </c>
      <c r="I369" s="112">
        <f t="shared" si="12"/>
        <v>125.32</v>
      </c>
      <c r="J369" s="112"/>
    </row>
    <row r="370" spans="1:11">
      <c r="D370" s="47"/>
      <c r="E370" s="47"/>
      <c r="F370" s="111"/>
      <c r="G370" s="112"/>
      <c r="H370" s="45"/>
      <c r="I370" s="112"/>
      <c r="J370" s="114"/>
    </row>
    <row r="371" spans="1:11">
      <c r="A371" s="11" t="s">
        <v>620</v>
      </c>
      <c r="B371" s="45"/>
      <c r="C371" s="45"/>
      <c r="D371" s="47"/>
      <c r="E371" s="47"/>
      <c r="F371" s="111"/>
      <c r="G371" s="112"/>
      <c r="H371" s="45"/>
      <c r="I371" s="112"/>
      <c r="K371" s="114"/>
    </row>
    <row r="372" spans="1:11">
      <c r="B372" s="45" t="s">
        <v>525</v>
      </c>
      <c r="C372" s="45" t="s">
        <v>526</v>
      </c>
      <c r="D372" s="47">
        <v>11</v>
      </c>
      <c r="E372" s="47">
        <v>4</v>
      </c>
      <c r="F372" s="111">
        <v>1.5</v>
      </c>
      <c r="G372" s="112">
        <v>1138.5768</v>
      </c>
      <c r="H372" s="45">
        <v>6</v>
      </c>
      <c r="I372" s="112">
        <f>G372*H372</f>
        <v>6831.4608000000007</v>
      </c>
      <c r="J372" s="55" t="s">
        <v>876</v>
      </c>
    </row>
    <row r="373" spans="1:11">
      <c r="B373" s="45" t="s">
        <v>670</v>
      </c>
      <c r="C373" s="45" t="s">
        <v>872</v>
      </c>
      <c r="D373" s="47">
        <v>10</v>
      </c>
      <c r="E373" s="47">
        <v>2</v>
      </c>
      <c r="F373" s="111">
        <v>2.0299999999999998</v>
      </c>
      <c r="G373" s="112">
        <v>82.912000000000006</v>
      </c>
      <c r="H373" s="45">
        <v>23</v>
      </c>
      <c r="I373" s="112">
        <f>G373*H373</f>
        <v>1906.9760000000001</v>
      </c>
    </row>
    <row r="374" spans="1:11">
      <c r="B374" s="45" t="s">
        <v>659</v>
      </c>
      <c r="C374" s="45" t="s">
        <v>681</v>
      </c>
      <c r="D374" s="47">
        <v>10</v>
      </c>
      <c r="E374" s="47">
        <v>2</v>
      </c>
      <c r="F374" s="111">
        <v>2.58</v>
      </c>
      <c r="G374" s="112">
        <v>33.241999999999997</v>
      </c>
      <c r="H374" s="45">
        <v>11</v>
      </c>
      <c r="I374" s="112">
        <f>G374*H374</f>
        <v>365.66199999999998</v>
      </c>
    </row>
    <row r="375" spans="1:11">
      <c r="F375" s="116"/>
      <c r="I375" s="112"/>
    </row>
    <row r="376" spans="1:11">
      <c r="A376" s="11" t="s">
        <v>621</v>
      </c>
      <c r="F376" s="116"/>
    </row>
    <row r="377" spans="1:11">
      <c r="B377" s="11" t="s">
        <v>998</v>
      </c>
      <c r="C377" s="11" t="s">
        <v>999</v>
      </c>
      <c r="D377" s="47">
        <v>10</v>
      </c>
      <c r="E377" s="47">
        <v>0</v>
      </c>
      <c r="F377" s="111">
        <v>1</v>
      </c>
      <c r="G377" s="112">
        <v>229.23</v>
      </c>
      <c r="H377" s="45">
        <v>1</v>
      </c>
      <c r="I377" s="112">
        <f t="shared" ref="I377" si="14">G377*H377</f>
        <v>229.23</v>
      </c>
    </row>
    <row r="378" spans="1:11">
      <c r="B378" s="45" t="s">
        <v>931</v>
      </c>
      <c r="C378" s="45" t="s">
        <v>430</v>
      </c>
      <c r="D378" s="47">
        <v>10</v>
      </c>
      <c r="E378" s="47">
        <v>3</v>
      </c>
      <c r="F378" s="111">
        <v>1</v>
      </c>
      <c r="G378" s="112">
        <v>1365.1859999999999</v>
      </c>
      <c r="H378" s="45">
        <v>1</v>
      </c>
      <c r="I378" s="112">
        <f>G378*H378</f>
        <v>1365.1859999999999</v>
      </c>
    </row>
    <row r="379" spans="1:11">
      <c r="B379" s="45" t="s">
        <v>930</v>
      </c>
      <c r="C379" s="45" t="s">
        <v>923</v>
      </c>
      <c r="D379" s="47">
        <v>11</v>
      </c>
      <c r="E379" s="47">
        <v>3</v>
      </c>
      <c r="F379" s="111">
        <v>2.4900000000000002</v>
      </c>
      <c r="G379" s="112">
        <v>105.47499999999999</v>
      </c>
      <c r="H379" s="45">
        <v>2</v>
      </c>
      <c r="I379" s="112">
        <f>G379*H379</f>
        <v>210.95</v>
      </c>
    </row>
    <row r="380" spans="1:11">
      <c r="B380" s="45" t="s">
        <v>661</v>
      </c>
      <c r="C380" s="45" t="s">
        <v>427</v>
      </c>
      <c r="D380" s="47">
        <v>10</v>
      </c>
      <c r="E380" s="47">
        <v>2</v>
      </c>
      <c r="F380" s="111">
        <v>1.5</v>
      </c>
      <c r="G380" s="112">
        <v>81.245999999999995</v>
      </c>
      <c r="H380" s="45">
        <v>2</v>
      </c>
      <c r="I380" s="112">
        <f>G380*H380</f>
        <v>162.49199999999999</v>
      </c>
    </row>
    <row r="381" spans="1:11">
      <c r="B381" s="45" t="s">
        <v>665</v>
      </c>
      <c r="C381" s="45" t="s">
        <v>524</v>
      </c>
      <c r="D381" s="47">
        <v>10</v>
      </c>
      <c r="E381" s="47">
        <v>3</v>
      </c>
      <c r="F381" s="111">
        <v>1.34</v>
      </c>
      <c r="G381" s="112">
        <v>50.872</v>
      </c>
      <c r="H381" s="45">
        <v>1</v>
      </c>
      <c r="I381" s="112">
        <f>G381*H381</f>
        <v>50.872</v>
      </c>
    </row>
    <row r="382" spans="1:11">
      <c r="B382" s="45" t="s">
        <v>924</v>
      </c>
      <c r="C382" s="45" t="s">
        <v>925</v>
      </c>
      <c r="D382" s="47">
        <v>10</v>
      </c>
      <c r="E382" s="47">
        <v>2</v>
      </c>
      <c r="F382" s="111">
        <v>1.07</v>
      </c>
      <c r="G382" s="112">
        <v>29.901</v>
      </c>
      <c r="H382" s="45">
        <v>5</v>
      </c>
      <c r="I382" s="112">
        <f>G382*H382</f>
        <v>149.505</v>
      </c>
    </row>
    <row r="383" spans="1:11">
      <c r="B383" s="45"/>
      <c r="C383" s="45"/>
      <c r="D383" s="47"/>
      <c r="E383" s="47"/>
      <c r="F383" s="111"/>
      <c r="G383" s="112"/>
      <c r="H383" s="45"/>
      <c r="I383" s="112"/>
    </row>
    <row r="384" spans="1:11">
      <c r="B384" s="109" t="s">
        <v>622</v>
      </c>
      <c r="F384" s="116"/>
    </row>
    <row r="385" spans="1:11">
      <c r="B385" s="109" t="s">
        <v>623</v>
      </c>
      <c r="F385" s="116"/>
      <c r="K385" s="105" t="s">
        <v>29</v>
      </c>
    </row>
    <row r="386" spans="1:11">
      <c r="B386" s="109" t="s">
        <v>624</v>
      </c>
      <c r="F386" s="116"/>
    </row>
    <row r="387" spans="1:11">
      <c r="B387" s="109"/>
      <c r="F387" s="116"/>
    </row>
    <row r="388" spans="1:11">
      <c r="B388" s="109"/>
      <c r="F388" s="116"/>
    </row>
    <row r="389" spans="1:11">
      <c r="A389" s="11" t="s">
        <v>560</v>
      </c>
      <c r="B389" s="109"/>
      <c r="F389" s="116"/>
    </row>
    <row r="390" spans="1:11">
      <c r="B390" s="11" t="s">
        <v>625</v>
      </c>
      <c r="C390" s="11" t="s">
        <v>841</v>
      </c>
      <c r="D390" s="47">
        <v>8</v>
      </c>
      <c r="E390" s="47">
        <v>0</v>
      </c>
      <c r="F390" s="111">
        <v>0</v>
      </c>
      <c r="G390" s="112">
        <v>13071.607</v>
      </c>
      <c r="H390" s="45">
        <v>2</v>
      </c>
      <c r="I390" s="112">
        <f>G390*H390</f>
        <v>26143.214</v>
      </c>
    </row>
    <row r="391" spans="1:11">
      <c r="B391" s="11" t="s">
        <v>312</v>
      </c>
      <c r="C391" s="11" t="s">
        <v>686</v>
      </c>
      <c r="D391" s="47">
        <v>8</v>
      </c>
      <c r="E391" s="47">
        <v>0</v>
      </c>
      <c r="F391" s="120">
        <v>1E-3</v>
      </c>
      <c r="G391" s="112">
        <v>119.756</v>
      </c>
      <c r="H391" s="45">
        <v>2</v>
      </c>
      <c r="I391" s="112">
        <f>G391*H391</f>
        <v>239.512</v>
      </c>
      <c r="J391" s="11" t="s">
        <v>833</v>
      </c>
    </row>
    <row r="392" spans="1:11">
      <c r="B392" s="109"/>
      <c r="F392" s="116"/>
    </row>
    <row r="393" spans="1:11">
      <c r="A393" s="11" t="s">
        <v>535</v>
      </c>
      <c r="B393" s="109"/>
      <c r="F393" s="116"/>
    </row>
    <row r="394" spans="1:11">
      <c r="B394" s="45" t="s">
        <v>1093</v>
      </c>
      <c r="C394" s="45" t="s">
        <v>536</v>
      </c>
      <c r="D394" s="47">
        <v>10</v>
      </c>
      <c r="E394" s="47">
        <v>0</v>
      </c>
      <c r="F394" s="111">
        <v>2.6</v>
      </c>
      <c r="G394" s="112">
        <v>37544.271999999997</v>
      </c>
      <c r="H394" s="45">
        <v>1</v>
      </c>
      <c r="I394" s="112">
        <f t="shared" ref="I394:I400" si="15">G394*H394</f>
        <v>37544.271999999997</v>
      </c>
    </row>
    <row r="395" spans="1:11">
      <c r="B395" s="11" t="s">
        <v>998</v>
      </c>
      <c r="C395" s="11" t="s">
        <v>999</v>
      </c>
      <c r="D395" s="47">
        <v>10</v>
      </c>
      <c r="E395" s="47">
        <v>0</v>
      </c>
      <c r="F395" s="111">
        <v>1</v>
      </c>
      <c r="G395" s="112">
        <v>229.23</v>
      </c>
      <c r="H395" s="45">
        <v>1</v>
      </c>
      <c r="I395" s="112">
        <f t="shared" si="15"/>
        <v>229.23</v>
      </c>
      <c r="J395" s="11" t="s">
        <v>1005</v>
      </c>
    </row>
    <row r="396" spans="1:11">
      <c r="B396" s="45" t="s">
        <v>537</v>
      </c>
      <c r="C396" s="45" t="s">
        <v>545</v>
      </c>
      <c r="D396" s="47">
        <v>10</v>
      </c>
      <c r="E396" s="47">
        <v>0</v>
      </c>
      <c r="F396" s="111">
        <v>3.8</v>
      </c>
      <c r="G396" s="112">
        <v>645.26300000000003</v>
      </c>
      <c r="H396" s="45">
        <v>14</v>
      </c>
      <c r="I396" s="112">
        <f t="shared" si="15"/>
        <v>9033.6820000000007</v>
      </c>
    </row>
    <row r="397" spans="1:11">
      <c r="B397" s="45" t="s">
        <v>539</v>
      </c>
      <c r="C397" s="45" t="s">
        <v>545</v>
      </c>
      <c r="D397" s="47">
        <v>10</v>
      </c>
      <c r="E397" s="47">
        <v>0</v>
      </c>
      <c r="F397" s="111">
        <v>2.06</v>
      </c>
      <c r="G397" s="112">
        <v>1044.5139999999999</v>
      </c>
      <c r="H397" s="45">
        <v>11</v>
      </c>
      <c r="I397" s="112">
        <f t="shared" si="15"/>
        <v>11489.653999999999</v>
      </c>
    </row>
    <row r="398" spans="1:11">
      <c r="B398" s="45" t="s">
        <v>538</v>
      </c>
      <c r="C398" s="45" t="s">
        <v>545</v>
      </c>
      <c r="D398" s="47">
        <v>10</v>
      </c>
      <c r="E398" s="47">
        <v>0</v>
      </c>
      <c r="F398" s="111">
        <v>2.36</v>
      </c>
      <c r="G398" s="112">
        <v>528.11099999999999</v>
      </c>
      <c r="H398" s="45">
        <v>13</v>
      </c>
      <c r="I398" s="112">
        <f t="shared" si="15"/>
        <v>6865.4430000000002</v>
      </c>
    </row>
    <row r="399" spans="1:11">
      <c r="B399" s="45" t="s">
        <v>658</v>
      </c>
      <c r="C399" s="45" t="s">
        <v>428</v>
      </c>
      <c r="D399" s="47">
        <v>10</v>
      </c>
      <c r="E399" s="47">
        <v>2</v>
      </c>
      <c r="F399" s="111">
        <v>2.5</v>
      </c>
      <c r="G399" s="112">
        <v>167.274</v>
      </c>
      <c r="H399" s="45">
        <v>13</v>
      </c>
      <c r="I399" s="112">
        <f t="shared" si="15"/>
        <v>2174.5619999999999</v>
      </c>
    </row>
    <row r="400" spans="1:11">
      <c r="B400" s="11" t="s">
        <v>702</v>
      </c>
      <c r="C400" s="11" t="s">
        <v>703</v>
      </c>
      <c r="D400" s="47">
        <v>10</v>
      </c>
      <c r="E400" s="47">
        <v>3</v>
      </c>
      <c r="F400" s="111">
        <v>2.0099999999999998</v>
      </c>
      <c r="G400" s="112">
        <v>62.66</v>
      </c>
      <c r="H400" s="45">
        <v>1</v>
      </c>
      <c r="I400" s="112">
        <f t="shared" si="15"/>
        <v>62.66</v>
      </c>
      <c r="J400" s="112"/>
    </row>
    <row r="401" spans="1:11">
      <c r="F401" s="116"/>
    </row>
    <row r="402" spans="1:11">
      <c r="A402" s="11" t="s">
        <v>540</v>
      </c>
      <c r="F402" s="116"/>
    </row>
    <row r="403" spans="1:11">
      <c r="B403" s="11" t="s">
        <v>861</v>
      </c>
      <c r="C403" s="45" t="s">
        <v>919</v>
      </c>
      <c r="D403" s="47">
        <v>9</v>
      </c>
      <c r="E403" s="47">
        <v>0</v>
      </c>
      <c r="F403" s="111">
        <v>1</v>
      </c>
      <c r="G403" s="112">
        <v>6578.9769999999999</v>
      </c>
      <c r="H403" s="45">
        <v>4</v>
      </c>
      <c r="I403" s="112">
        <f t="shared" ref="I403:I408" si="16">G403*H403</f>
        <v>26315.907999999999</v>
      </c>
    </row>
    <row r="404" spans="1:11">
      <c r="B404" s="45" t="s">
        <v>862</v>
      </c>
      <c r="C404" s="45" t="s">
        <v>545</v>
      </c>
      <c r="D404" s="47">
        <v>10</v>
      </c>
      <c r="E404" s="47">
        <v>0</v>
      </c>
      <c r="F404" s="111">
        <v>1.53</v>
      </c>
      <c r="G404" s="112">
        <v>596.11800000000005</v>
      </c>
      <c r="H404" s="45">
        <v>21</v>
      </c>
      <c r="I404" s="112">
        <f t="shared" si="16"/>
        <v>12518.478000000001</v>
      </c>
    </row>
    <row r="405" spans="1:11">
      <c r="B405" s="45" t="s">
        <v>541</v>
      </c>
      <c r="C405" s="45" t="s">
        <v>412</v>
      </c>
      <c r="D405" s="47">
        <v>9</v>
      </c>
      <c r="E405" s="47">
        <v>0</v>
      </c>
      <c r="F405" s="111">
        <v>3.31</v>
      </c>
      <c r="G405" s="112">
        <v>536.49599999999998</v>
      </c>
      <c r="H405" s="45">
        <v>10</v>
      </c>
      <c r="I405" s="112">
        <f t="shared" si="16"/>
        <v>5364.96</v>
      </c>
    </row>
    <row r="406" spans="1:11">
      <c r="B406" s="45" t="s">
        <v>542</v>
      </c>
      <c r="C406" s="45" t="s">
        <v>412</v>
      </c>
      <c r="D406" s="47">
        <v>10</v>
      </c>
      <c r="E406" s="47">
        <v>0</v>
      </c>
      <c r="F406" s="111">
        <v>6.11</v>
      </c>
      <c r="G406" s="112">
        <v>301.822</v>
      </c>
      <c r="H406" s="45">
        <v>49</v>
      </c>
      <c r="I406" s="112">
        <f t="shared" si="16"/>
        <v>14789.278</v>
      </c>
    </row>
    <row r="407" spans="1:11">
      <c r="B407" s="45" t="s">
        <v>543</v>
      </c>
      <c r="C407" s="45" t="s">
        <v>544</v>
      </c>
      <c r="D407" s="47">
        <v>10</v>
      </c>
      <c r="E407" s="47">
        <v>2</v>
      </c>
      <c r="F407" s="111">
        <v>4.58</v>
      </c>
      <c r="G407" s="112">
        <v>81.557000000000002</v>
      </c>
      <c r="H407" s="45">
        <v>18</v>
      </c>
      <c r="I407" s="112">
        <f t="shared" si="16"/>
        <v>1468.0260000000001</v>
      </c>
    </row>
    <row r="408" spans="1:11">
      <c r="B408" s="11" t="s">
        <v>702</v>
      </c>
      <c r="C408" s="11" t="s">
        <v>703</v>
      </c>
      <c r="D408" s="47">
        <v>10</v>
      </c>
      <c r="E408" s="47">
        <v>3</v>
      </c>
      <c r="F408" s="111">
        <v>2.0099999999999998</v>
      </c>
      <c r="G408" s="112">
        <v>62.66</v>
      </c>
      <c r="H408" s="45">
        <v>1</v>
      </c>
      <c r="I408" s="112">
        <f t="shared" si="16"/>
        <v>62.66</v>
      </c>
    </row>
    <row r="409" spans="1:11">
      <c r="D409" s="47"/>
      <c r="E409" s="47"/>
      <c r="F409" s="111"/>
      <c r="G409" s="112"/>
      <c r="H409" s="45"/>
      <c r="I409" s="112"/>
    </row>
    <row r="410" spans="1:11">
      <c r="A410" s="11" t="s">
        <v>546</v>
      </c>
      <c r="B410" s="45"/>
      <c r="C410" s="45"/>
      <c r="D410" s="47"/>
      <c r="E410" s="47"/>
      <c r="F410" s="111"/>
      <c r="G410" s="112"/>
      <c r="H410" s="45"/>
      <c r="I410" s="112"/>
      <c r="J410" s="55"/>
    </row>
    <row r="411" spans="1:11">
      <c r="B411" s="45" t="s">
        <v>863</v>
      </c>
      <c r="C411" s="45" t="s">
        <v>920</v>
      </c>
      <c r="D411" s="47">
        <v>10</v>
      </c>
      <c r="E411" s="47">
        <v>0</v>
      </c>
      <c r="F411" s="111">
        <v>2.12</v>
      </c>
      <c r="G411" s="112">
        <v>26288.644</v>
      </c>
      <c r="H411" s="45">
        <v>1</v>
      </c>
      <c r="I411" s="112">
        <f>G411*H411</f>
        <v>26288.644</v>
      </c>
      <c r="K411" s="114"/>
    </row>
    <row r="412" spans="1:11">
      <c r="B412" s="11" t="s">
        <v>998</v>
      </c>
      <c r="C412" s="11" t="s">
        <v>999</v>
      </c>
      <c r="D412" s="47">
        <v>10</v>
      </c>
      <c r="E412" s="47">
        <v>0</v>
      </c>
      <c r="F412" s="111">
        <v>1</v>
      </c>
      <c r="G412" s="112">
        <v>229.23</v>
      </c>
      <c r="H412" s="45">
        <v>2</v>
      </c>
      <c r="I412" s="112">
        <f t="shared" ref="I412" si="17">G412*H412</f>
        <v>458.46</v>
      </c>
      <c r="J412" s="11" t="s">
        <v>1005</v>
      </c>
      <c r="K412" s="114"/>
    </row>
    <row r="413" spans="1:11">
      <c r="B413" s="45" t="s">
        <v>922</v>
      </c>
      <c r="C413" s="45" t="s">
        <v>923</v>
      </c>
      <c r="D413" s="47">
        <v>10</v>
      </c>
      <c r="E413" s="47">
        <v>2</v>
      </c>
      <c r="F413" s="111">
        <v>1.29</v>
      </c>
      <c r="G413" s="112">
        <v>78.245000000000005</v>
      </c>
      <c r="H413" s="45">
        <v>2</v>
      </c>
      <c r="I413" s="112">
        <f>G413*H413</f>
        <v>156.49</v>
      </c>
      <c r="K413" s="114"/>
    </row>
    <row r="414" spans="1:11">
      <c r="B414" s="11" t="s">
        <v>498</v>
      </c>
      <c r="C414" s="11" t="s">
        <v>481</v>
      </c>
      <c r="D414" s="47">
        <v>10</v>
      </c>
      <c r="E414" s="47">
        <v>0</v>
      </c>
      <c r="F414" s="111">
        <v>4.45</v>
      </c>
      <c r="G414" s="112">
        <v>137.63499999999999</v>
      </c>
      <c r="H414" s="45">
        <v>15</v>
      </c>
      <c r="I414" s="112">
        <f>G414*H414</f>
        <v>2064.5249999999996</v>
      </c>
      <c r="J414" s="112"/>
    </row>
    <row r="415" spans="1:11">
      <c r="B415" s="45" t="s">
        <v>658</v>
      </c>
      <c r="C415" s="45" t="s">
        <v>428</v>
      </c>
      <c r="D415" s="47">
        <v>10</v>
      </c>
      <c r="E415" s="47">
        <v>2</v>
      </c>
      <c r="F415" s="111">
        <v>2.5</v>
      </c>
      <c r="G415" s="112">
        <v>167.274</v>
      </c>
      <c r="H415" s="45">
        <v>6</v>
      </c>
      <c r="I415" s="112">
        <f t="shared" ref="I415" si="18">G415*H415</f>
        <v>1003.644</v>
      </c>
      <c r="K415" s="114"/>
    </row>
    <row r="416" spans="1:11">
      <c r="B416" s="11" t="s">
        <v>499</v>
      </c>
      <c r="C416" s="11" t="s">
        <v>500</v>
      </c>
      <c r="D416" s="47">
        <v>9</v>
      </c>
      <c r="E416" s="47">
        <v>0</v>
      </c>
      <c r="F416" s="111">
        <v>1.55</v>
      </c>
      <c r="G416" s="112">
        <v>165.97200000000001</v>
      </c>
      <c r="H416" s="45">
        <v>4</v>
      </c>
      <c r="I416" s="112">
        <f>G416*H416</f>
        <v>663.88800000000003</v>
      </c>
    </row>
    <row r="417" spans="1:9">
      <c r="B417" s="45" t="s">
        <v>665</v>
      </c>
      <c r="C417" s="45" t="s">
        <v>524</v>
      </c>
      <c r="D417" s="47">
        <v>10</v>
      </c>
      <c r="E417" s="47">
        <v>3</v>
      </c>
      <c r="F417" s="111">
        <v>1.34</v>
      </c>
      <c r="G417" s="112">
        <v>50.872</v>
      </c>
      <c r="H417" s="45">
        <v>2</v>
      </c>
      <c r="I417" s="112">
        <f>G417*H417</f>
        <v>101.744</v>
      </c>
    </row>
    <row r="418" spans="1:9">
      <c r="B418" s="45" t="s">
        <v>924</v>
      </c>
      <c r="C418" s="45" t="s">
        <v>925</v>
      </c>
      <c r="D418" s="47">
        <v>10</v>
      </c>
      <c r="E418" s="47">
        <v>2</v>
      </c>
      <c r="F418" s="111">
        <v>1.07</v>
      </c>
      <c r="G418" s="112">
        <v>29.901</v>
      </c>
      <c r="H418" s="45">
        <v>2</v>
      </c>
      <c r="I418" s="112">
        <f>G418*H418</f>
        <v>59.802</v>
      </c>
    </row>
    <row r="419" spans="1:9">
      <c r="B419" s="45" t="s">
        <v>659</v>
      </c>
      <c r="C419" s="45" t="s">
        <v>681</v>
      </c>
      <c r="D419" s="47">
        <v>10</v>
      </c>
      <c r="E419" s="47">
        <v>2</v>
      </c>
      <c r="F419" s="111">
        <v>2.58</v>
      </c>
      <c r="G419" s="112">
        <v>33.241999999999997</v>
      </c>
      <c r="H419" s="45">
        <v>5</v>
      </c>
      <c r="I419" s="112">
        <f>G419*H419</f>
        <v>166.20999999999998</v>
      </c>
    </row>
    <row r="420" spans="1:9">
      <c r="B420" s="45"/>
      <c r="C420" s="45"/>
      <c r="D420" s="47"/>
      <c r="E420" s="47"/>
      <c r="F420" s="111"/>
      <c r="G420" s="112"/>
      <c r="H420" s="45"/>
      <c r="I420" s="112"/>
    </row>
    <row r="421" spans="1:9">
      <c r="A421" s="11" t="s">
        <v>561</v>
      </c>
      <c r="D421" s="47"/>
      <c r="E421" s="47"/>
      <c r="F421" s="111"/>
      <c r="G421" s="112"/>
      <c r="H421" s="45"/>
      <c r="I421" s="112"/>
    </row>
    <row r="422" spans="1:9">
      <c r="B422" s="11" t="s">
        <v>562</v>
      </c>
      <c r="C422" s="11" t="s">
        <v>563</v>
      </c>
      <c r="D422" s="47">
        <v>8</v>
      </c>
      <c r="E422" s="47">
        <v>0</v>
      </c>
      <c r="F422" s="111">
        <v>0</v>
      </c>
      <c r="G422" s="112">
        <v>748.54700000000003</v>
      </c>
      <c r="H422" s="45">
        <v>16</v>
      </c>
      <c r="I422" s="112">
        <f>G422*H422</f>
        <v>11976.752</v>
      </c>
    </row>
    <row r="423" spans="1:9">
      <c r="B423" s="45"/>
      <c r="C423" s="45"/>
      <c r="D423" s="47"/>
      <c r="E423" s="47"/>
      <c r="F423" s="111"/>
      <c r="G423" s="112"/>
      <c r="H423" s="45"/>
      <c r="I423" s="112"/>
    </row>
    <row r="424" spans="1:9">
      <c r="A424" s="11" t="s">
        <v>547</v>
      </c>
      <c r="B424" s="45"/>
      <c r="C424" s="45"/>
      <c r="D424" s="47"/>
      <c r="E424" s="47"/>
      <c r="F424" s="111"/>
      <c r="G424" s="112"/>
      <c r="H424" s="45"/>
      <c r="I424" s="112"/>
    </row>
    <row r="425" spans="1:9">
      <c r="B425" s="45" t="s">
        <v>541</v>
      </c>
      <c r="C425" s="45" t="s">
        <v>412</v>
      </c>
      <c r="D425" s="47">
        <v>9</v>
      </c>
      <c r="E425" s="47">
        <v>0</v>
      </c>
      <c r="F425" s="111">
        <v>3.31</v>
      </c>
      <c r="G425" s="112">
        <v>536.495</v>
      </c>
      <c r="H425" s="45">
        <v>3</v>
      </c>
      <c r="I425" s="112">
        <f>G425*H425</f>
        <v>1609.4850000000001</v>
      </c>
    </row>
    <row r="426" spans="1:9">
      <c r="B426" s="11" t="s">
        <v>499</v>
      </c>
      <c r="C426" s="11" t="s">
        <v>500</v>
      </c>
      <c r="D426" s="47">
        <v>9</v>
      </c>
      <c r="E426" s="47">
        <v>0</v>
      </c>
      <c r="F426" s="111">
        <v>1.55</v>
      </c>
      <c r="G426" s="112">
        <v>167.41200000000001</v>
      </c>
      <c r="H426" s="45">
        <v>8</v>
      </c>
      <c r="I426" s="112">
        <f>G426*H426</f>
        <v>1339.296</v>
      </c>
    </row>
    <row r="427" spans="1:9">
      <c r="B427" s="45" t="s">
        <v>543</v>
      </c>
      <c r="C427" s="45" t="s">
        <v>544</v>
      </c>
      <c r="D427" s="47">
        <v>10</v>
      </c>
      <c r="E427" s="47">
        <v>2</v>
      </c>
      <c r="F427" s="111">
        <v>4.58</v>
      </c>
      <c r="G427" s="112">
        <v>81.557000000000002</v>
      </c>
      <c r="H427" s="45">
        <v>13</v>
      </c>
      <c r="I427" s="112">
        <f>G427*H427</f>
        <v>1060.241</v>
      </c>
    </row>
    <row r="428" spans="1:9">
      <c r="B428" s="45" t="s">
        <v>924</v>
      </c>
      <c r="C428" s="45" t="s">
        <v>925</v>
      </c>
      <c r="D428" s="47">
        <v>10</v>
      </c>
      <c r="E428" s="47">
        <v>2</v>
      </c>
      <c r="F428" s="111">
        <v>1.07</v>
      </c>
      <c r="G428" s="112">
        <v>29.901</v>
      </c>
      <c r="H428" s="45">
        <v>2</v>
      </c>
      <c r="I428" s="112">
        <f>G428*H428</f>
        <v>59.802</v>
      </c>
    </row>
    <row r="429" spans="1:9">
      <c r="B429" s="45"/>
      <c r="C429" s="45"/>
      <c r="D429" s="47"/>
      <c r="E429" s="47"/>
      <c r="F429" s="111"/>
      <c r="G429" s="112"/>
      <c r="H429" s="45"/>
      <c r="I429" s="112"/>
    </row>
    <row r="430" spans="1:9">
      <c r="A430" s="11" t="s">
        <v>548</v>
      </c>
      <c r="B430" s="45"/>
      <c r="C430" s="45"/>
      <c r="D430" s="47"/>
      <c r="E430" s="47"/>
      <c r="F430" s="111"/>
      <c r="G430" s="112"/>
      <c r="H430" s="45"/>
      <c r="I430" s="112"/>
    </row>
    <row r="431" spans="1:9">
      <c r="B431" s="45" t="s">
        <v>549</v>
      </c>
      <c r="C431" s="45" t="s">
        <v>481</v>
      </c>
      <c r="D431" s="47">
        <v>9</v>
      </c>
      <c r="E431" s="47">
        <v>0</v>
      </c>
      <c r="F431" s="111">
        <v>2.2000000000000002</v>
      </c>
      <c r="G431" s="112">
        <v>210.66800000000001</v>
      </c>
      <c r="H431" s="45">
        <v>10</v>
      </c>
      <c r="I431" s="112">
        <f>G431*H431</f>
        <v>2106.6800000000003</v>
      </c>
    </row>
    <row r="432" spans="1:9">
      <c r="B432" s="45" t="s">
        <v>550</v>
      </c>
      <c r="C432" s="45" t="s">
        <v>551</v>
      </c>
      <c r="D432" s="47">
        <v>9</v>
      </c>
      <c r="E432" s="47">
        <v>0</v>
      </c>
      <c r="F432" s="111">
        <v>3.76</v>
      </c>
      <c r="G432" s="112">
        <v>91.733999999999995</v>
      </c>
      <c r="H432" s="45">
        <v>20</v>
      </c>
      <c r="I432" s="112">
        <f>G432*H432</f>
        <v>1834.6799999999998</v>
      </c>
    </row>
    <row r="433" spans="1:10">
      <c r="B433" s="45"/>
      <c r="C433" s="45"/>
      <c r="D433" s="47"/>
      <c r="E433" s="47"/>
      <c r="F433" s="111"/>
      <c r="G433" s="112"/>
      <c r="H433" s="45"/>
      <c r="I433" s="112"/>
    </row>
    <row r="434" spans="1:10">
      <c r="A434" s="11" t="s">
        <v>552</v>
      </c>
      <c r="B434" s="45"/>
      <c r="C434" s="45"/>
      <c r="D434" s="47"/>
      <c r="E434" s="47"/>
      <c r="F434" s="111"/>
      <c r="G434" s="112"/>
      <c r="H434" s="45"/>
      <c r="I434" s="112"/>
    </row>
    <row r="435" spans="1:10">
      <c r="B435" s="45" t="s">
        <v>667</v>
      </c>
      <c r="C435" s="45" t="s">
        <v>435</v>
      </c>
      <c r="D435" s="47">
        <v>10</v>
      </c>
      <c r="E435" s="47">
        <v>3</v>
      </c>
      <c r="F435" s="111">
        <v>2.99</v>
      </c>
      <c r="G435" s="112">
        <v>243.07300000000001</v>
      </c>
      <c r="H435" s="45">
        <v>1</v>
      </c>
      <c r="I435" s="112">
        <f>G435*H435</f>
        <v>243.07300000000001</v>
      </c>
    </row>
    <row r="436" spans="1:10">
      <c r="B436" s="45" t="s">
        <v>553</v>
      </c>
      <c r="C436" s="45" t="s">
        <v>554</v>
      </c>
      <c r="D436" s="47">
        <v>10</v>
      </c>
      <c r="E436" s="47">
        <v>0</v>
      </c>
      <c r="F436" s="111">
        <v>4.5</v>
      </c>
      <c r="G436" s="112">
        <v>173.49799999999999</v>
      </c>
      <c r="H436" s="45">
        <v>2</v>
      </c>
      <c r="I436" s="112">
        <f>G436*H436</f>
        <v>346.99599999999998</v>
      </c>
    </row>
    <row r="437" spans="1:10">
      <c r="B437" s="45" t="s">
        <v>555</v>
      </c>
      <c r="C437" s="45" t="s">
        <v>554</v>
      </c>
      <c r="D437" s="47">
        <v>10</v>
      </c>
      <c r="E437" s="47">
        <v>0</v>
      </c>
      <c r="F437" s="111">
        <v>2.1</v>
      </c>
      <c r="G437" s="112">
        <v>244.60300000000001</v>
      </c>
      <c r="H437" s="45">
        <v>1</v>
      </c>
      <c r="I437" s="112">
        <f>G437*H437</f>
        <v>244.60300000000001</v>
      </c>
    </row>
    <row r="438" spans="1:10">
      <c r="B438" s="45" t="s">
        <v>659</v>
      </c>
      <c r="C438" s="45" t="s">
        <v>681</v>
      </c>
      <c r="D438" s="47">
        <v>10</v>
      </c>
      <c r="E438" s="47">
        <v>2</v>
      </c>
      <c r="F438" s="111">
        <v>2.58</v>
      </c>
      <c r="G438" s="112">
        <v>33.241999999999997</v>
      </c>
      <c r="H438" s="45">
        <v>2</v>
      </c>
      <c r="I438" s="112">
        <f>G438*H438</f>
        <v>66.483999999999995</v>
      </c>
    </row>
    <row r="439" spans="1:10">
      <c r="B439" s="45"/>
      <c r="C439" s="45"/>
      <c r="D439" s="47"/>
      <c r="E439" s="47"/>
      <c r="F439" s="111"/>
      <c r="G439" s="112"/>
      <c r="H439" s="45"/>
      <c r="I439" s="112"/>
    </row>
    <row r="440" spans="1:10">
      <c r="A440" s="11" t="s">
        <v>687</v>
      </c>
      <c r="B440" s="45"/>
      <c r="C440" s="45"/>
      <c r="D440" s="47"/>
      <c r="E440" s="47"/>
      <c r="F440" s="111"/>
      <c r="G440" s="112"/>
      <c r="H440" s="45"/>
      <c r="I440" s="112"/>
    </row>
    <row r="441" spans="1:10">
      <c r="B441" s="45" t="s">
        <v>662</v>
      </c>
      <c r="C441" s="45" t="s">
        <v>431</v>
      </c>
      <c r="D441" s="47">
        <v>10</v>
      </c>
      <c r="E441" s="47">
        <v>1</v>
      </c>
      <c r="F441" s="111">
        <v>1.01</v>
      </c>
      <c r="G441" s="112">
        <v>35.884</v>
      </c>
      <c r="H441" s="45">
        <v>1</v>
      </c>
      <c r="I441" s="112">
        <f>G441*H441</f>
        <v>35.884</v>
      </c>
    </row>
    <row r="442" spans="1:10">
      <c r="B442" s="45"/>
      <c r="C442" s="45"/>
      <c r="D442" s="47"/>
      <c r="E442" s="47"/>
      <c r="F442" s="111"/>
      <c r="G442" s="112"/>
      <c r="H442" s="45"/>
      <c r="I442" s="112"/>
    </row>
    <row r="443" spans="1:10">
      <c r="A443" s="11" t="s">
        <v>557</v>
      </c>
      <c r="B443" s="45"/>
      <c r="C443" s="45"/>
      <c r="D443" s="47"/>
      <c r="E443" s="47"/>
      <c r="F443" s="111"/>
      <c r="G443" s="112"/>
      <c r="H443" s="45"/>
      <c r="I443" s="112"/>
    </row>
    <row r="444" spans="1:10">
      <c r="B444" s="11" t="s">
        <v>498</v>
      </c>
      <c r="C444" s="11" t="s">
        <v>481</v>
      </c>
      <c r="D444" s="47">
        <v>10</v>
      </c>
      <c r="E444" s="47">
        <v>0</v>
      </c>
      <c r="F444" s="111">
        <v>4.45</v>
      </c>
      <c r="G444" s="112">
        <v>137.63499999999999</v>
      </c>
      <c r="H444" s="45">
        <v>3</v>
      </c>
      <c r="I444" s="112">
        <f>G444*H444</f>
        <v>412.90499999999997</v>
      </c>
    </row>
    <row r="445" spans="1:10">
      <c r="B445" s="45" t="s">
        <v>924</v>
      </c>
      <c r="C445" s="45" t="s">
        <v>925</v>
      </c>
      <c r="D445" s="47">
        <v>10</v>
      </c>
      <c r="E445" s="47">
        <v>2</v>
      </c>
      <c r="F445" s="111">
        <v>1.07</v>
      </c>
      <c r="G445" s="112">
        <v>29.901</v>
      </c>
      <c r="H445" s="45">
        <v>2</v>
      </c>
      <c r="I445" s="112">
        <f>G445*H445</f>
        <v>59.802</v>
      </c>
    </row>
    <row r="446" spans="1:10">
      <c r="B446" s="45" t="s">
        <v>659</v>
      </c>
      <c r="C446" s="45" t="s">
        <v>681</v>
      </c>
      <c r="D446" s="47">
        <v>10</v>
      </c>
      <c r="E446" s="47">
        <v>2</v>
      </c>
      <c r="F446" s="111">
        <v>2.58</v>
      </c>
      <c r="G446" s="112">
        <v>33.241999999999997</v>
      </c>
      <c r="H446" s="45">
        <v>2</v>
      </c>
      <c r="I446" s="112">
        <f>G446*H446</f>
        <v>66.483999999999995</v>
      </c>
    </row>
    <row r="447" spans="1:10">
      <c r="B447" s="45"/>
      <c r="C447" s="45"/>
      <c r="D447" s="47"/>
      <c r="E447" s="47"/>
      <c r="F447" s="111"/>
      <c r="G447" s="112"/>
      <c r="H447" s="45"/>
      <c r="I447" s="112"/>
    </row>
    <row r="448" spans="1:10">
      <c r="A448" s="11" t="s">
        <v>688</v>
      </c>
      <c r="B448" s="45"/>
      <c r="C448" s="45"/>
      <c r="D448" s="47"/>
      <c r="E448" s="47"/>
      <c r="F448" s="111"/>
      <c r="G448" s="112"/>
      <c r="H448" s="45"/>
      <c r="I448" s="112"/>
      <c r="J448" s="112"/>
    </row>
    <row r="449" spans="1:9">
      <c r="B449" s="45" t="s">
        <v>658</v>
      </c>
      <c r="C449" s="45" t="s">
        <v>428</v>
      </c>
      <c r="D449" s="47">
        <v>10</v>
      </c>
      <c r="E449" s="47">
        <v>2</v>
      </c>
      <c r="F449" s="111">
        <v>2.5</v>
      </c>
      <c r="G449" s="112">
        <v>167.274</v>
      </c>
      <c r="H449" s="45">
        <v>3</v>
      </c>
      <c r="I449" s="112">
        <f>G449*H449</f>
        <v>501.822</v>
      </c>
    </row>
    <row r="450" spans="1:9">
      <c r="B450" s="45" t="s">
        <v>664</v>
      </c>
      <c r="C450" s="45" t="s">
        <v>432</v>
      </c>
      <c r="D450" s="47">
        <v>10</v>
      </c>
      <c r="E450" s="47">
        <v>2</v>
      </c>
      <c r="F450" s="111">
        <v>1.1000000000000001</v>
      </c>
      <c r="G450" s="112">
        <v>42.524999999999999</v>
      </c>
      <c r="H450" s="45">
        <v>1</v>
      </c>
      <c r="I450" s="112">
        <f>G450*H450</f>
        <v>42.524999999999999</v>
      </c>
    </row>
    <row r="451" spans="1:9">
      <c r="B451" s="119" t="s">
        <v>1094</v>
      </c>
      <c r="C451" s="45"/>
      <c r="D451" s="47"/>
      <c r="E451" s="47"/>
      <c r="F451" s="111"/>
      <c r="G451" s="112"/>
      <c r="H451" s="45"/>
      <c r="I451" s="112"/>
    </row>
    <row r="452" spans="1:9">
      <c r="B452" s="119" t="s">
        <v>1095</v>
      </c>
      <c r="C452" s="45"/>
      <c r="D452" s="47"/>
      <c r="E452" s="47"/>
      <c r="F452" s="111"/>
      <c r="G452" s="112"/>
      <c r="H452" s="45"/>
      <c r="I452" s="112"/>
    </row>
    <row r="453" spans="1:9">
      <c r="D453" s="47"/>
      <c r="E453" s="47"/>
      <c r="F453" s="111"/>
      <c r="G453" s="112"/>
      <c r="H453" s="45"/>
      <c r="I453" s="112"/>
    </row>
    <row r="454" spans="1:9">
      <c r="A454" s="11" t="s">
        <v>556</v>
      </c>
      <c r="B454" s="45"/>
      <c r="C454" s="45"/>
      <c r="D454" s="47"/>
      <c r="E454" s="47"/>
      <c r="F454" s="111"/>
      <c r="G454" s="112"/>
      <c r="H454" s="45"/>
      <c r="I454" s="112"/>
    </row>
    <row r="455" spans="1:9">
      <c r="B455" s="11" t="s">
        <v>499</v>
      </c>
      <c r="C455" s="11" t="s">
        <v>500</v>
      </c>
      <c r="D455" s="47">
        <v>9</v>
      </c>
      <c r="E455" s="47">
        <v>0</v>
      </c>
      <c r="F455" s="111">
        <v>1.55</v>
      </c>
      <c r="G455" s="112">
        <v>165.97200000000001</v>
      </c>
      <c r="H455" s="45">
        <v>1</v>
      </c>
      <c r="I455" s="112">
        <f>G455*H455</f>
        <v>165.97200000000001</v>
      </c>
    </row>
    <row r="456" spans="1:9">
      <c r="B456" s="45" t="s">
        <v>659</v>
      </c>
      <c r="C456" s="45" t="s">
        <v>681</v>
      </c>
      <c r="D456" s="47">
        <v>10</v>
      </c>
      <c r="E456" s="47">
        <v>2</v>
      </c>
      <c r="F456" s="111">
        <v>2.58</v>
      </c>
      <c r="G456" s="112">
        <v>33.241999999999997</v>
      </c>
      <c r="H456" s="45">
        <v>1</v>
      </c>
      <c r="I456" s="112">
        <f>G456*H456</f>
        <v>33.241999999999997</v>
      </c>
    </row>
    <row r="457" spans="1:9">
      <c r="D457" s="47"/>
      <c r="E457" s="47"/>
      <c r="F457" s="111"/>
      <c r="G457" s="112"/>
      <c r="H457" s="45"/>
      <c r="I457" s="112"/>
    </row>
    <row r="458" spans="1:9">
      <c r="A458" s="11" t="s">
        <v>558</v>
      </c>
      <c r="B458" s="45"/>
      <c r="D458" s="47"/>
      <c r="E458" s="47"/>
      <c r="F458" s="111"/>
      <c r="G458" s="112"/>
      <c r="H458" s="45"/>
      <c r="I458" s="112"/>
    </row>
    <row r="459" spans="1:9">
      <c r="B459" s="11" t="s">
        <v>559</v>
      </c>
      <c r="C459" s="11" t="s">
        <v>551</v>
      </c>
      <c r="D459" s="47">
        <v>9</v>
      </c>
      <c r="E459" s="47">
        <v>0</v>
      </c>
      <c r="F459" s="111">
        <v>1.98</v>
      </c>
      <c r="G459" s="112">
        <v>101.196</v>
      </c>
      <c r="H459" s="45">
        <v>4</v>
      </c>
      <c r="I459" s="112">
        <f>G459*H459</f>
        <v>404.78399999999999</v>
      </c>
    </row>
    <row r="460" spans="1:9">
      <c r="B460" s="45" t="s">
        <v>376</v>
      </c>
      <c r="C460" s="45" t="s">
        <v>436</v>
      </c>
      <c r="D460" s="47">
        <v>9</v>
      </c>
      <c r="E460" s="47">
        <v>1</v>
      </c>
      <c r="F460" s="111">
        <v>1.17</v>
      </c>
      <c r="G460" s="112">
        <v>52.13</v>
      </c>
      <c r="H460" s="45">
        <v>1</v>
      </c>
      <c r="I460" s="112">
        <f>G460*H460</f>
        <v>52.13</v>
      </c>
    </row>
    <row r="461" spans="1:9">
      <c r="B461" s="45"/>
      <c r="C461" s="45"/>
      <c r="D461" s="47"/>
      <c r="E461" s="47"/>
      <c r="F461" s="111"/>
      <c r="G461" s="112"/>
      <c r="H461" s="45"/>
      <c r="I461" s="112"/>
    </row>
    <row r="462" spans="1:9">
      <c r="A462" s="11" t="s">
        <v>689</v>
      </c>
      <c r="B462" s="45"/>
      <c r="C462" s="45"/>
      <c r="D462" s="47"/>
      <c r="E462" s="47"/>
      <c r="F462" s="111"/>
      <c r="G462" s="112"/>
      <c r="H462" s="45"/>
      <c r="I462" s="112"/>
    </row>
    <row r="463" spans="1:9">
      <c r="B463" s="45" t="s">
        <v>658</v>
      </c>
      <c r="C463" s="45" t="s">
        <v>428</v>
      </c>
      <c r="D463" s="47">
        <v>10</v>
      </c>
      <c r="E463" s="47">
        <v>2</v>
      </c>
      <c r="F463" s="111">
        <v>2.5</v>
      </c>
      <c r="G463" s="112">
        <v>167.274</v>
      </c>
      <c r="H463" s="45">
        <v>2</v>
      </c>
      <c r="I463" s="112">
        <f>G463*H463</f>
        <v>334.548</v>
      </c>
    </row>
    <row r="464" spans="1:9">
      <c r="B464" s="45" t="s">
        <v>664</v>
      </c>
      <c r="C464" s="45" t="s">
        <v>432</v>
      </c>
      <c r="D464" s="47">
        <v>10</v>
      </c>
      <c r="E464" s="47">
        <v>2</v>
      </c>
      <c r="F464" s="111">
        <v>1.1000000000000001</v>
      </c>
      <c r="G464" s="112">
        <v>42.524999999999999</v>
      </c>
      <c r="H464" s="45">
        <v>1</v>
      </c>
      <c r="I464" s="112">
        <f>G464*H464</f>
        <v>42.524999999999999</v>
      </c>
    </row>
    <row r="465" spans="1:9">
      <c r="B465" s="119" t="s">
        <v>691</v>
      </c>
      <c r="C465" s="45"/>
      <c r="D465" s="47"/>
      <c r="E465" s="47"/>
      <c r="F465" s="111"/>
      <c r="G465" s="112"/>
      <c r="H465" s="45"/>
      <c r="I465" s="112"/>
    </row>
    <row r="466" spans="1:9">
      <c r="B466" s="119" t="s">
        <v>690</v>
      </c>
      <c r="C466" s="45"/>
      <c r="D466" s="47"/>
      <c r="E466" s="47"/>
      <c r="F466" s="111"/>
      <c r="G466" s="112"/>
      <c r="H466" s="45"/>
      <c r="I466" s="112"/>
    </row>
    <row r="467" spans="1:9">
      <c r="D467" s="47"/>
      <c r="E467" s="47"/>
      <c r="F467" s="111"/>
      <c r="G467" s="112"/>
      <c r="H467" s="45"/>
      <c r="I467" s="112"/>
    </row>
    <row r="468" spans="1:9">
      <c r="A468" s="11" t="s">
        <v>577</v>
      </c>
      <c r="D468" s="47"/>
      <c r="E468" s="47"/>
      <c r="F468" s="111"/>
      <c r="G468" s="112"/>
      <c r="H468" s="45"/>
      <c r="I468" s="112"/>
    </row>
    <row r="469" spans="1:9">
      <c r="B469" s="11" t="s">
        <v>469</v>
      </c>
      <c r="C469" s="11" t="s">
        <v>939</v>
      </c>
      <c r="D469" s="47">
        <v>10</v>
      </c>
      <c r="E469" s="47">
        <v>2</v>
      </c>
      <c r="F469" s="111">
        <v>1.01</v>
      </c>
      <c r="G469" s="112">
        <v>276.572</v>
      </c>
      <c r="H469" s="45">
        <v>1</v>
      </c>
      <c r="I469" s="112">
        <f t="shared" ref="I469:I475" si="19">G469*H469</f>
        <v>276.572</v>
      </c>
    </row>
    <row r="470" spans="1:9">
      <c r="B470" s="45" t="s">
        <v>660</v>
      </c>
      <c r="C470" s="45" t="s">
        <v>653</v>
      </c>
      <c r="D470" s="47">
        <v>10</v>
      </c>
      <c r="E470" s="47">
        <v>2</v>
      </c>
      <c r="F470" s="111">
        <v>2.0099999999999998</v>
      </c>
      <c r="G470" s="112">
        <v>123.117</v>
      </c>
      <c r="H470" s="45">
        <v>2</v>
      </c>
      <c r="I470" s="112">
        <f t="shared" si="19"/>
        <v>246.23400000000001</v>
      </c>
    </row>
    <row r="471" spans="1:9">
      <c r="B471" s="11" t="s">
        <v>575</v>
      </c>
      <c r="C471" s="11" t="s">
        <v>576</v>
      </c>
      <c r="D471" s="47">
        <v>10</v>
      </c>
      <c r="E471" s="47">
        <v>2</v>
      </c>
      <c r="F471" s="111">
        <v>1.04</v>
      </c>
      <c r="G471" s="112">
        <v>103.45</v>
      </c>
      <c r="H471" s="45">
        <v>1</v>
      </c>
      <c r="I471" s="112">
        <f t="shared" si="19"/>
        <v>103.45</v>
      </c>
    </row>
    <row r="472" spans="1:9">
      <c r="B472" s="45" t="s">
        <v>922</v>
      </c>
      <c r="C472" s="45" t="s">
        <v>923</v>
      </c>
      <c r="D472" s="47">
        <v>10</v>
      </c>
      <c r="E472" s="47">
        <v>2</v>
      </c>
      <c r="F472" s="111">
        <v>1.29</v>
      </c>
      <c r="G472" s="112">
        <v>78.245000000000005</v>
      </c>
      <c r="H472" s="45">
        <v>3</v>
      </c>
      <c r="I472" s="112">
        <f>G472*H472</f>
        <v>234.73500000000001</v>
      </c>
    </row>
    <row r="473" spans="1:9">
      <c r="B473" s="45" t="s">
        <v>663</v>
      </c>
      <c r="C473" s="45" t="s">
        <v>940</v>
      </c>
      <c r="D473" s="47">
        <v>10</v>
      </c>
      <c r="E473" s="47">
        <v>1</v>
      </c>
      <c r="F473" s="111">
        <v>1.02</v>
      </c>
      <c r="G473" s="112">
        <v>64.387</v>
      </c>
      <c r="H473" s="45">
        <v>2</v>
      </c>
      <c r="I473" s="112">
        <f>G473*H473</f>
        <v>128.774</v>
      </c>
    </row>
    <row r="474" spans="1:9">
      <c r="B474" s="45" t="s">
        <v>662</v>
      </c>
      <c r="C474" s="45" t="s">
        <v>431</v>
      </c>
      <c r="D474" s="47">
        <v>10</v>
      </c>
      <c r="E474" s="47">
        <v>1</v>
      </c>
      <c r="F474" s="111">
        <v>1.01</v>
      </c>
      <c r="G474" s="112">
        <v>35.884</v>
      </c>
      <c r="H474" s="45">
        <v>13</v>
      </c>
      <c r="I474" s="112">
        <f t="shared" si="19"/>
        <v>466.49200000000002</v>
      </c>
    </row>
    <row r="475" spans="1:9">
      <c r="B475" s="45" t="s">
        <v>664</v>
      </c>
      <c r="C475" s="45" t="s">
        <v>432</v>
      </c>
      <c r="D475" s="47">
        <v>10</v>
      </c>
      <c r="E475" s="47">
        <v>2</v>
      </c>
      <c r="F475" s="111">
        <v>1.1000000000000001</v>
      </c>
      <c r="G475" s="112">
        <v>42.524999999999999</v>
      </c>
      <c r="H475" s="45">
        <v>3</v>
      </c>
      <c r="I475" s="112">
        <f t="shared" si="19"/>
        <v>127.57499999999999</v>
      </c>
    </row>
    <row r="476" spans="1:9">
      <c r="B476" s="45" t="s">
        <v>665</v>
      </c>
      <c r="C476" s="45" t="s">
        <v>524</v>
      </c>
      <c r="D476" s="47">
        <v>10</v>
      </c>
      <c r="E476" s="47">
        <v>3</v>
      </c>
      <c r="F476" s="111">
        <v>1.34</v>
      </c>
      <c r="G476" s="112">
        <v>50.872</v>
      </c>
      <c r="H476" s="45">
        <v>3</v>
      </c>
      <c r="I476" s="112">
        <f t="shared" ref="I476:I482" si="20">G476*H476</f>
        <v>152.61599999999999</v>
      </c>
    </row>
    <row r="477" spans="1:9">
      <c r="B477" s="45" t="s">
        <v>668</v>
      </c>
      <c r="C477" s="45" t="s">
        <v>434</v>
      </c>
      <c r="D477" s="47">
        <v>10</v>
      </c>
      <c r="E477" s="47">
        <v>2</v>
      </c>
      <c r="F477" s="111">
        <v>1</v>
      </c>
      <c r="G477" s="112">
        <v>46.226999999999997</v>
      </c>
      <c r="H477" s="45">
        <v>1</v>
      </c>
      <c r="I477" s="112">
        <f t="shared" si="20"/>
        <v>46.226999999999997</v>
      </c>
    </row>
    <row r="478" spans="1:9">
      <c r="B478" s="45" t="s">
        <v>924</v>
      </c>
      <c r="C478" s="45" t="s">
        <v>925</v>
      </c>
      <c r="D478" s="47">
        <v>10</v>
      </c>
      <c r="E478" s="47">
        <v>2</v>
      </c>
      <c r="F478" s="111">
        <v>1.07</v>
      </c>
      <c r="G478" s="112">
        <v>29.901</v>
      </c>
      <c r="H478" s="45">
        <v>7</v>
      </c>
      <c r="I478" s="112">
        <f>G478*H478</f>
        <v>209.30699999999999</v>
      </c>
    </row>
    <row r="479" spans="1:9">
      <c r="B479" s="45" t="s">
        <v>659</v>
      </c>
      <c r="C479" s="45" t="s">
        <v>681</v>
      </c>
      <c r="D479" s="47">
        <v>10</v>
      </c>
      <c r="E479" s="47">
        <v>2</v>
      </c>
      <c r="F479" s="111">
        <v>2.58</v>
      </c>
      <c r="G479" s="112">
        <v>33.241999999999997</v>
      </c>
      <c r="H479" s="45">
        <v>14</v>
      </c>
      <c r="I479" s="112">
        <f t="shared" si="20"/>
        <v>465.38799999999998</v>
      </c>
    </row>
    <row r="480" spans="1:9">
      <c r="B480" s="45" t="s">
        <v>666</v>
      </c>
      <c r="C480" s="45" t="s">
        <v>433</v>
      </c>
      <c r="D480" s="47">
        <v>10</v>
      </c>
      <c r="E480" s="47">
        <v>2</v>
      </c>
      <c r="F480" s="111">
        <v>2.09</v>
      </c>
      <c r="G480" s="112">
        <v>31.128</v>
      </c>
      <c r="H480" s="45">
        <v>11</v>
      </c>
      <c r="I480" s="112">
        <f t="shared" si="20"/>
        <v>342.40800000000002</v>
      </c>
    </row>
    <row r="481" spans="1:9">
      <c r="B481" s="45" t="s">
        <v>675</v>
      </c>
      <c r="C481" s="45" t="s">
        <v>676</v>
      </c>
      <c r="D481" s="47">
        <v>10</v>
      </c>
      <c r="E481" s="47">
        <v>2</v>
      </c>
      <c r="F481" s="111">
        <v>1.01</v>
      </c>
      <c r="G481" s="112">
        <v>28.030999999999999</v>
      </c>
      <c r="H481" s="45">
        <v>9</v>
      </c>
      <c r="I481" s="112">
        <f t="shared" si="20"/>
        <v>252.279</v>
      </c>
    </row>
    <row r="482" spans="1:9">
      <c r="B482" s="45" t="s">
        <v>677</v>
      </c>
      <c r="C482" s="45" t="s">
        <v>678</v>
      </c>
      <c r="D482" s="47">
        <v>10</v>
      </c>
      <c r="E482" s="47">
        <v>2</v>
      </c>
      <c r="F482" s="111">
        <v>1.1100000000000001</v>
      </c>
      <c r="G482" s="112">
        <v>42.207000000000001</v>
      </c>
      <c r="H482" s="45">
        <v>3</v>
      </c>
      <c r="I482" s="112">
        <f t="shared" si="20"/>
        <v>126.62100000000001</v>
      </c>
    </row>
    <row r="483" spans="1:9">
      <c r="B483" s="45"/>
      <c r="C483" s="45"/>
      <c r="D483" s="47"/>
      <c r="E483" s="47"/>
      <c r="F483" s="111"/>
      <c r="G483" s="112"/>
    </row>
    <row r="484" spans="1:9">
      <c r="A484" s="11" t="s">
        <v>534</v>
      </c>
      <c r="F484" s="116"/>
    </row>
    <row r="485" spans="1:9">
      <c r="B485" s="109" t="s">
        <v>529</v>
      </c>
      <c r="F485" s="116"/>
    </row>
    <row r="486" spans="1:9">
      <c r="B486" s="109"/>
      <c r="C486" s="11" t="s">
        <v>721</v>
      </c>
      <c r="F486" s="116"/>
    </row>
    <row r="487" spans="1:9">
      <c r="B487" s="109" t="s">
        <v>528</v>
      </c>
      <c r="F487" s="116"/>
    </row>
    <row r="488" spans="1:9">
      <c r="B488" s="109"/>
      <c r="C488" s="11" t="s">
        <v>724</v>
      </c>
      <c r="F488" s="116"/>
    </row>
    <row r="489" spans="1:9">
      <c r="B489" s="109" t="s">
        <v>527</v>
      </c>
      <c r="F489" s="116"/>
    </row>
    <row r="490" spans="1:9">
      <c r="B490" s="109"/>
      <c r="C490" s="11" t="s">
        <v>697</v>
      </c>
      <c r="F490" s="116"/>
    </row>
    <row r="491" spans="1:9">
      <c r="B491" s="109" t="s">
        <v>532</v>
      </c>
      <c r="F491" s="116"/>
    </row>
    <row r="492" spans="1:9">
      <c r="C492" s="11" t="s">
        <v>937</v>
      </c>
      <c r="F492" s="116"/>
    </row>
    <row r="493" spans="1:9">
      <c r="B493" s="109" t="s">
        <v>530</v>
      </c>
      <c r="F493" s="116"/>
    </row>
    <row r="494" spans="1:9">
      <c r="C494" s="11" t="s">
        <v>722</v>
      </c>
      <c r="F494" s="116"/>
    </row>
    <row r="495" spans="1:9">
      <c r="B495" s="109" t="s">
        <v>531</v>
      </c>
      <c r="F495" s="116"/>
    </row>
    <row r="496" spans="1:9">
      <c r="C496" s="11" t="s">
        <v>692</v>
      </c>
      <c r="F496" s="116"/>
    </row>
    <row r="497" spans="1:6">
      <c r="F497" s="116"/>
    </row>
    <row r="498" spans="1:6">
      <c r="A498" s="11" t="s">
        <v>533</v>
      </c>
      <c r="F498" s="116"/>
    </row>
    <row r="499" spans="1:6">
      <c r="B499" s="109" t="s">
        <v>517</v>
      </c>
      <c r="F499" s="116"/>
    </row>
    <row r="500" spans="1:6">
      <c r="B500" s="109"/>
      <c r="C500" s="109" t="s">
        <v>696</v>
      </c>
      <c r="F500" s="116"/>
    </row>
    <row r="501" spans="1:6">
      <c r="B501" s="109" t="s">
        <v>518</v>
      </c>
      <c r="F501" s="116"/>
    </row>
    <row r="502" spans="1:6">
      <c r="B502" s="109"/>
      <c r="C502" s="109" t="s">
        <v>695</v>
      </c>
      <c r="F502" s="116"/>
    </row>
    <row r="503" spans="1:6">
      <c r="B503" s="109" t="s">
        <v>723</v>
      </c>
      <c r="F503" s="116"/>
    </row>
    <row r="504" spans="1:6">
      <c r="B504" s="109"/>
      <c r="C504" s="11" t="s">
        <v>935</v>
      </c>
      <c r="F504" s="116"/>
    </row>
    <row r="505" spans="1:6">
      <c r="C505" s="11" t="s">
        <v>726</v>
      </c>
      <c r="F505" s="116"/>
    </row>
    <row r="506" spans="1:6">
      <c r="C506" s="11" t="s">
        <v>936</v>
      </c>
      <c r="F506" s="116"/>
    </row>
    <row r="507" spans="1:6">
      <c r="C507" s="11" t="s">
        <v>727</v>
      </c>
      <c r="F507" s="116"/>
    </row>
    <row r="508" spans="1:6">
      <c r="C508" s="11" t="s">
        <v>932</v>
      </c>
      <c r="F508" s="116"/>
    </row>
    <row r="509" spans="1:6">
      <c r="C509" s="11" t="s">
        <v>933</v>
      </c>
      <c r="F509" s="116"/>
    </row>
    <row r="510" spans="1:6">
      <c r="C510" s="11" t="s">
        <v>934</v>
      </c>
      <c r="F510" s="116"/>
    </row>
    <row r="511" spans="1:6">
      <c r="C511" s="11" t="s">
        <v>728</v>
      </c>
      <c r="F511" s="116"/>
    </row>
    <row r="512" spans="1:6">
      <c r="C512" s="11" t="s">
        <v>725</v>
      </c>
      <c r="F512" s="116"/>
    </row>
    <row r="513" spans="1:10">
      <c r="B513" s="109"/>
      <c r="F513" s="116"/>
    </row>
    <row r="514" spans="1:10">
      <c r="A514" s="11" t="s">
        <v>679</v>
      </c>
      <c r="B514" s="109"/>
      <c r="F514" s="116"/>
    </row>
    <row r="515" spans="1:10">
      <c r="B515" s="45" t="s">
        <v>665</v>
      </c>
      <c r="C515" s="45" t="s">
        <v>524</v>
      </c>
      <c r="D515" s="47">
        <v>10</v>
      </c>
      <c r="E515" s="47">
        <v>3</v>
      </c>
      <c r="F515" s="111">
        <v>1.34</v>
      </c>
      <c r="G515" s="112">
        <v>50.872</v>
      </c>
      <c r="H515" s="45">
        <v>4</v>
      </c>
      <c r="I515" s="112">
        <f>G515*H515</f>
        <v>203.488</v>
      </c>
    </row>
    <row r="516" spans="1:10">
      <c r="B516" s="11" t="s">
        <v>702</v>
      </c>
      <c r="C516" s="11" t="s">
        <v>703</v>
      </c>
      <c r="D516" s="47">
        <v>11</v>
      </c>
      <c r="E516" s="47">
        <v>3</v>
      </c>
      <c r="F516" s="111">
        <v>2.02</v>
      </c>
      <c r="G516" s="112">
        <v>64.138999999999996</v>
      </c>
      <c r="H516" s="45">
        <v>20</v>
      </c>
      <c r="I516" s="112">
        <f>G516*H516</f>
        <v>1282.78</v>
      </c>
      <c r="J516" s="109"/>
    </row>
    <row r="517" spans="1:10">
      <c r="B517" s="45" t="s">
        <v>675</v>
      </c>
      <c r="C517" s="45" t="s">
        <v>676</v>
      </c>
      <c r="D517" s="47">
        <v>10</v>
      </c>
      <c r="E517" s="47">
        <v>2</v>
      </c>
      <c r="F517" s="111">
        <v>1.01</v>
      </c>
      <c r="G517" s="112">
        <v>28.030999999999999</v>
      </c>
      <c r="H517" s="45">
        <v>2</v>
      </c>
      <c r="I517" s="112">
        <f>G517*H517</f>
        <v>56.061999999999998</v>
      </c>
    </row>
    <row r="518" spans="1:10">
      <c r="B518" s="45" t="s">
        <v>677</v>
      </c>
      <c r="C518" s="45" t="s">
        <v>678</v>
      </c>
      <c r="D518" s="47">
        <v>10</v>
      </c>
      <c r="E518" s="47">
        <v>2</v>
      </c>
      <c r="F518" s="111">
        <v>1.1100000000000001</v>
      </c>
      <c r="G518" s="112">
        <v>42.207000000000001</v>
      </c>
      <c r="H518" s="45">
        <v>2</v>
      </c>
      <c r="I518" s="112">
        <f>G518*H518</f>
        <v>84.414000000000001</v>
      </c>
    </row>
    <row r="519" spans="1:10">
      <c r="B519" s="45" t="s">
        <v>680</v>
      </c>
      <c r="C519" s="45" t="s">
        <v>681</v>
      </c>
      <c r="D519" s="47">
        <v>11</v>
      </c>
      <c r="E519" s="47">
        <v>4</v>
      </c>
      <c r="F519" s="111">
        <v>3</v>
      </c>
      <c r="G519" s="112">
        <v>57.113</v>
      </c>
      <c r="H519" s="45">
        <v>2</v>
      </c>
      <c r="I519" s="112">
        <f>G519*H519</f>
        <v>114.226</v>
      </c>
    </row>
    <row r="520" spans="1:10">
      <c r="B520" s="119" t="s">
        <v>729</v>
      </c>
      <c r="C520" s="45"/>
      <c r="D520" s="47"/>
      <c r="E520" s="47"/>
      <c r="F520" s="111"/>
      <c r="G520" s="112"/>
      <c r="H520" s="45"/>
      <c r="I520" s="112"/>
    </row>
    <row r="521" spans="1:10">
      <c r="B521" s="119" t="s">
        <v>730</v>
      </c>
      <c r="C521" s="45"/>
      <c r="D521" s="47"/>
      <c r="E521" s="47"/>
      <c r="F521" s="111"/>
      <c r="G521" s="112"/>
      <c r="H521" s="45"/>
      <c r="I521" s="112"/>
    </row>
    <row r="522" spans="1:10">
      <c r="B522" s="45"/>
      <c r="C522" s="45"/>
      <c r="D522" s="47"/>
      <c r="E522" s="47"/>
      <c r="F522" s="111"/>
      <c r="G522" s="112"/>
    </row>
    <row r="523" spans="1:10">
      <c r="A523" s="11" t="s">
        <v>1091</v>
      </c>
      <c r="F523" s="116"/>
    </row>
    <row r="524" spans="1:10">
      <c r="B524" s="11" t="s">
        <v>879</v>
      </c>
      <c r="F524" s="116"/>
    </row>
    <row r="525" spans="1:10">
      <c r="B525" s="11" t="s">
        <v>878</v>
      </c>
      <c r="F525" s="116"/>
    </row>
    <row r="526" spans="1:10">
      <c r="F526" s="116"/>
    </row>
    <row r="527" spans="1:10">
      <c r="A527" s="11" t="s">
        <v>1090</v>
      </c>
      <c r="F527" s="45"/>
    </row>
    <row r="528" spans="1:10">
      <c r="B528" s="11" t="s">
        <v>877</v>
      </c>
      <c r="F528" s="116"/>
    </row>
    <row r="529" spans="1:9">
      <c r="F529" s="116"/>
    </row>
    <row r="530" spans="1:9">
      <c r="A530" s="11" t="s">
        <v>1092</v>
      </c>
      <c r="F530" s="116"/>
    </row>
    <row r="531" spans="1:9">
      <c r="B531" s="11" t="s">
        <v>327</v>
      </c>
      <c r="C531" s="11" t="s">
        <v>564</v>
      </c>
      <c r="D531" s="47">
        <v>11</v>
      </c>
      <c r="E531" s="47">
        <v>3</v>
      </c>
      <c r="F531" s="111">
        <v>1.01</v>
      </c>
      <c r="G531" s="112">
        <v>1468.644</v>
      </c>
      <c r="H531" s="45">
        <v>4</v>
      </c>
      <c r="I531" s="112">
        <f>G531*H531</f>
        <v>5874.576</v>
      </c>
    </row>
    <row r="532" spans="1:9">
      <c r="B532" s="11" t="s">
        <v>575</v>
      </c>
      <c r="C532" s="11" t="s">
        <v>576</v>
      </c>
      <c r="D532" s="47">
        <v>10</v>
      </c>
      <c r="E532" s="47">
        <v>2</v>
      </c>
      <c r="F532" s="111">
        <v>1.04</v>
      </c>
      <c r="G532" s="112">
        <v>103.45</v>
      </c>
      <c r="H532" s="45">
        <v>8</v>
      </c>
      <c r="I532" s="112">
        <f t="shared" ref="I532" si="21">G532*H532</f>
        <v>827.6</v>
      </c>
    </row>
    <row r="533" spans="1:9">
      <c r="B533" s="109" t="s">
        <v>869</v>
      </c>
      <c r="D533" s="47"/>
      <c r="E533" s="47"/>
      <c r="F533" s="111"/>
      <c r="G533" s="112"/>
      <c r="H533" s="45"/>
      <c r="I533" s="112"/>
    </row>
    <row r="534" spans="1:9">
      <c r="B534" s="109" t="s">
        <v>870</v>
      </c>
      <c r="D534" s="47"/>
      <c r="E534" s="47"/>
      <c r="F534" s="111"/>
      <c r="G534" s="112"/>
      <c r="H534" s="45"/>
      <c r="I534" s="112"/>
    </row>
    <row r="535" spans="1:9">
      <c r="B535" s="109" t="s">
        <v>871</v>
      </c>
      <c r="D535" s="47"/>
      <c r="E535" s="47"/>
      <c r="F535" s="111"/>
      <c r="G535" s="112"/>
      <c r="H535" s="45"/>
      <c r="I535" s="112"/>
    </row>
    <row r="536" spans="1:9">
      <c r="B536" s="45"/>
      <c r="C536" s="45"/>
      <c r="D536" s="47"/>
      <c r="E536" s="47"/>
      <c r="F536" s="111"/>
      <c r="G536" s="112"/>
      <c r="H536" s="45"/>
      <c r="I536" s="112"/>
    </row>
    <row r="537" spans="1:9">
      <c r="A537" s="11" t="s">
        <v>585</v>
      </c>
      <c r="B537" s="45"/>
      <c r="C537" s="45"/>
      <c r="D537" s="47"/>
      <c r="E537" s="47"/>
      <c r="F537" s="111"/>
      <c r="G537" s="112"/>
      <c r="H537" s="45"/>
      <c r="I537" s="112"/>
    </row>
    <row r="538" spans="1:9">
      <c r="B538" s="45" t="s">
        <v>671</v>
      </c>
      <c r="C538" s="45" t="s">
        <v>586</v>
      </c>
      <c r="D538" s="47">
        <v>10</v>
      </c>
      <c r="E538" s="47">
        <v>1</v>
      </c>
      <c r="F538" s="111">
        <v>1.02</v>
      </c>
      <c r="G538" s="112">
        <v>1603.662</v>
      </c>
      <c r="H538" s="45">
        <v>2</v>
      </c>
      <c r="I538" s="112">
        <f>G538*H538</f>
        <v>3207.3240000000001</v>
      </c>
    </row>
    <row r="539" spans="1:9">
      <c r="B539" s="45" t="s">
        <v>838</v>
      </c>
      <c r="C539" s="45" t="s">
        <v>839</v>
      </c>
      <c r="D539" s="47">
        <v>11</v>
      </c>
      <c r="E539" s="47">
        <v>4</v>
      </c>
      <c r="F539" s="111">
        <v>0</v>
      </c>
      <c r="G539" s="112">
        <v>721.06200000000001</v>
      </c>
      <c r="H539" s="45">
        <v>12</v>
      </c>
      <c r="I539" s="112">
        <f>G539*H539</f>
        <v>8652.7440000000006</v>
      </c>
    </row>
    <row r="540" spans="1:9">
      <c r="F540" s="116"/>
    </row>
    <row r="541" spans="1:9">
      <c r="A541" s="11" t="s">
        <v>704</v>
      </c>
      <c r="B541" s="45"/>
      <c r="C541" s="45"/>
      <c r="D541" s="47"/>
      <c r="E541" s="47"/>
      <c r="F541" s="111"/>
      <c r="G541" s="112"/>
      <c r="H541" s="45"/>
      <c r="I541" s="112"/>
    </row>
    <row r="542" spans="1:9">
      <c r="B542" s="45" t="s">
        <v>664</v>
      </c>
      <c r="C542" s="45" t="s">
        <v>432</v>
      </c>
      <c r="D542" s="47">
        <v>10</v>
      </c>
      <c r="E542" s="47">
        <v>2</v>
      </c>
      <c r="F542" s="111">
        <v>1.1000000000000001</v>
      </c>
      <c r="G542" s="112">
        <v>42.524999999999999</v>
      </c>
      <c r="H542" s="45">
        <v>2</v>
      </c>
      <c r="I542" s="112">
        <f>G542*H542</f>
        <v>85.05</v>
      </c>
    </row>
    <row r="543" spans="1:9">
      <c r="B543" s="45" t="s">
        <v>665</v>
      </c>
      <c r="C543" s="45" t="s">
        <v>524</v>
      </c>
      <c r="D543" s="47">
        <v>10</v>
      </c>
      <c r="E543" s="47">
        <v>3</v>
      </c>
      <c r="F543" s="111">
        <v>1.34</v>
      </c>
      <c r="G543" s="112">
        <v>50.872</v>
      </c>
      <c r="H543" s="45">
        <v>1</v>
      </c>
      <c r="I543" s="112">
        <f>G543*H543</f>
        <v>50.872</v>
      </c>
    </row>
    <row r="544" spans="1:9">
      <c r="F544" s="116"/>
    </row>
    <row r="545" spans="1:10">
      <c r="A545" s="11" t="s">
        <v>705</v>
      </c>
      <c r="F545" s="116"/>
    </row>
    <row r="546" spans="1:10">
      <c r="B546" s="45" t="s">
        <v>662</v>
      </c>
      <c r="C546" s="45" t="s">
        <v>431</v>
      </c>
      <c r="D546" s="47">
        <v>10</v>
      </c>
      <c r="E546" s="47">
        <v>1</v>
      </c>
      <c r="F546" s="111">
        <v>1.01</v>
      </c>
      <c r="G546" s="112">
        <v>35.884</v>
      </c>
      <c r="H546" s="45">
        <v>2</v>
      </c>
      <c r="I546" s="112">
        <f>G546*H546</f>
        <v>71.768000000000001</v>
      </c>
    </row>
    <row r="547" spans="1:10">
      <c r="B547" s="45" t="s">
        <v>664</v>
      </c>
      <c r="C547" s="45" t="s">
        <v>432</v>
      </c>
      <c r="D547" s="47">
        <v>10</v>
      </c>
      <c r="E547" s="47">
        <v>2</v>
      </c>
      <c r="F547" s="111">
        <v>1.1000000000000001</v>
      </c>
      <c r="G547" s="112">
        <v>42.524999999999999</v>
      </c>
      <c r="H547" s="45">
        <v>1</v>
      </c>
      <c r="I547" s="112">
        <f>G547*H547</f>
        <v>42.524999999999999</v>
      </c>
    </row>
    <row r="548" spans="1:10">
      <c r="B548" s="45" t="s">
        <v>665</v>
      </c>
      <c r="C548" s="45" t="s">
        <v>524</v>
      </c>
      <c r="D548" s="47">
        <v>10</v>
      </c>
      <c r="E548" s="47">
        <v>3</v>
      </c>
      <c r="F548" s="111">
        <v>1.34</v>
      </c>
      <c r="G548" s="112">
        <v>50.872</v>
      </c>
      <c r="H548" s="45">
        <v>1</v>
      </c>
      <c r="I548" s="112">
        <f>G548*H548</f>
        <v>50.872</v>
      </c>
    </row>
    <row r="549" spans="1:10">
      <c r="F549" s="116"/>
    </row>
    <row r="550" spans="1:10">
      <c r="F550" s="116"/>
    </row>
    <row r="551" spans="1:10">
      <c r="A551" s="11" t="s">
        <v>1049</v>
      </c>
      <c r="F551" s="116"/>
    </row>
    <row r="552" spans="1:10">
      <c r="B552" s="11" t="s">
        <v>571</v>
      </c>
      <c r="C552" s="11" t="s">
        <v>572</v>
      </c>
      <c r="D552" s="47">
        <v>11</v>
      </c>
      <c r="E552" s="47">
        <v>4</v>
      </c>
      <c r="F552" s="111">
        <v>1</v>
      </c>
      <c r="G552" s="112">
        <v>18058.507000000001</v>
      </c>
      <c r="H552" s="45">
        <v>3</v>
      </c>
      <c r="I552" s="112">
        <f t="shared" ref="I552:I557" si="22">G552*H552</f>
        <v>54175.521000000008</v>
      </c>
      <c r="J552" s="11" t="s">
        <v>840</v>
      </c>
    </row>
    <row r="553" spans="1:10">
      <c r="B553" s="11" t="s">
        <v>566</v>
      </c>
      <c r="C553" s="11" t="s">
        <v>567</v>
      </c>
      <c r="D553" s="47">
        <v>11</v>
      </c>
      <c r="E553" s="47">
        <v>2</v>
      </c>
      <c r="F553" s="111">
        <v>2.2000000000000002</v>
      </c>
      <c r="G553" s="112">
        <v>553.64700000000005</v>
      </c>
      <c r="H553" s="45">
        <v>6</v>
      </c>
      <c r="I553" s="112">
        <f t="shared" si="22"/>
        <v>3321.8820000000005</v>
      </c>
      <c r="J553" s="11" t="s">
        <v>882</v>
      </c>
    </row>
    <row r="554" spans="1:10">
      <c r="B554" s="11" t="s">
        <v>568</v>
      </c>
      <c r="C554" s="11" t="s">
        <v>569</v>
      </c>
      <c r="D554" s="47">
        <v>11</v>
      </c>
      <c r="E554" s="47">
        <v>2</v>
      </c>
      <c r="F554" s="111">
        <v>2.21</v>
      </c>
      <c r="G554" s="112">
        <v>669.95799999999997</v>
      </c>
      <c r="H554" s="45">
        <v>3</v>
      </c>
      <c r="I554" s="112">
        <f t="shared" si="22"/>
        <v>2009.8739999999998</v>
      </c>
    </row>
    <row r="555" spans="1:10">
      <c r="B555" s="11" t="s">
        <v>570</v>
      </c>
      <c r="C555" s="11" t="s">
        <v>432</v>
      </c>
      <c r="D555" s="47">
        <v>11</v>
      </c>
      <c r="E555" s="47">
        <v>2</v>
      </c>
      <c r="F555" s="111">
        <v>2.12</v>
      </c>
      <c r="G555" s="112">
        <v>48.414999999999999</v>
      </c>
      <c r="H555" s="45">
        <v>3</v>
      </c>
      <c r="I555" s="112">
        <f t="shared" si="22"/>
        <v>145.245</v>
      </c>
    </row>
    <row r="556" spans="1:10">
      <c r="B556" s="11" t="s">
        <v>672</v>
      </c>
      <c r="C556" s="11" t="s">
        <v>674</v>
      </c>
      <c r="D556" s="47">
        <v>11</v>
      </c>
      <c r="E556" s="47">
        <v>4</v>
      </c>
      <c r="F556" s="111">
        <v>2.0699999999999998</v>
      </c>
      <c r="G556" s="112">
        <v>67.158000000000001</v>
      </c>
      <c r="H556" s="45">
        <v>1</v>
      </c>
      <c r="I556" s="112">
        <f t="shared" si="22"/>
        <v>67.158000000000001</v>
      </c>
    </row>
    <row r="557" spans="1:10">
      <c r="B557" s="11" t="s">
        <v>565</v>
      </c>
      <c r="C557" s="11" t="s">
        <v>436</v>
      </c>
      <c r="D557" s="47">
        <v>11</v>
      </c>
      <c r="E557" s="47">
        <v>2</v>
      </c>
      <c r="F557" s="111">
        <v>2.06</v>
      </c>
      <c r="G557" s="112">
        <v>92.293000000000006</v>
      </c>
      <c r="H557" s="45">
        <v>12</v>
      </c>
      <c r="I557" s="112">
        <f t="shared" si="22"/>
        <v>1107.5160000000001</v>
      </c>
    </row>
    <row r="559" spans="1:10">
      <c r="B559" s="11" t="s">
        <v>1050</v>
      </c>
    </row>
    <row r="560" spans="1:10">
      <c r="B560" s="11" t="s">
        <v>673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9"/>
  <sheetViews>
    <sheetView workbookViewId="0">
      <selection activeCell="A14" sqref="A14"/>
    </sheetView>
  </sheetViews>
  <sheetFormatPr defaultRowHeight="15.75"/>
  <cols>
    <col min="1" max="1" width="9.875" style="11" customWidth="1"/>
    <col min="2" max="2" width="13.625" style="11" customWidth="1"/>
    <col min="3" max="3" width="5.625" style="11" bestFit="1" customWidth="1"/>
    <col min="4" max="4" width="4" style="11" customWidth="1"/>
    <col min="5" max="5" width="2.375" style="11" bestFit="1" customWidth="1"/>
    <col min="6" max="6" width="2.625" style="11" bestFit="1" customWidth="1"/>
    <col min="7" max="7" width="2.375" style="11" bestFit="1" customWidth="1"/>
    <col min="8" max="10" width="2.5" style="11" bestFit="1" customWidth="1"/>
    <col min="11" max="11" width="2" style="105" bestFit="1" customWidth="1"/>
    <col min="12" max="12" width="2.5" style="11" bestFit="1" customWidth="1"/>
    <col min="13" max="13" width="1.875" style="11" customWidth="1"/>
    <col min="14" max="14" width="2.375" style="11" customWidth="1"/>
    <col min="15" max="15" width="9" style="11"/>
    <col min="16" max="16" width="4.125" style="11" customWidth="1"/>
    <col min="17" max="17" width="3.375" style="11" bestFit="1" customWidth="1"/>
    <col min="18" max="18" width="2.875" style="11" bestFit="1" customWidth="1"/>
    <col min="19" max="19" width="3.375" style="11" bestFit="1" customWidth="1"/>
    <col min="20" max="20" width="3.75" style="11" bestFit="1" customWidth="1"/>
    <col min="21" max="21" width="3.25" style="11" bestFit="1" customWidth="1"/>
    <col min="22" max="22" width="3.375" style="11" bestFit="1" customWidth="1"/>
    <col min="23" max="23" width="4.5" style="11" bestFit="1" customWidth="1"/>
    <col min="24" max="24" width="3.125" style="11" customWidth="1"/>
    <col min="25" max="27" width="8.875" style="11" customWidth="1"/>
    <col min="28" max="16384" width="9" style="11"/>
  </cols>
  <sheetData>
    <row r="1" spans="1:16">
      <c r="A1" s="5" t="s">
        <v>1084</v>
      </c>
      <c r="P1" s="11" t="s">
        <v>1085</v>
      </c>
    </row>
    <row r="2" spans="1:16">
      <c r="A2" s="5" t="s">
        <v>654</v>
      </c>
      <c r="P2" s="11" t="s">
        <v>1051</v>
      </c>
    </row>
    <row r="3" spans="1:16">
      <c r="A3" s="5"/>
    </row>
    <row r="4" spans="1:16">
      <c r="A4" s="10" t="s">
        <v>743</v>
      </c>
    </row>
    <row r="6" spans="1:16">
      <c r="A6" s="11" t="s">
        <v>744</v>
      </c>
      <c r="P6" s="11" t="s">
        <v>1052</v>
      </c>
    </row>
    <row r="7" spans="1:16">
      <c r="A7" s="11" t="s">
        <v>745</v>
      </c>
      <c r="P7" s="11" t="s">
        <v>797</v>
      </c>
    </row>
    <row r="8" spans="1:16">
      <c r="A8" s="11" t="s">
        <v>746</v>
      </c>
      <c r="E8" s="55"/>
      <c r="P8" s="11" t="s">
        <v>794</v>
      </c>
    </row>
    <row r="9" spans="1:16">
      <c r="A9" s="11" t="s">
        <v>747</v>
      </c>
    </row>
    <row r="10" spans="1:16">
      <c r="A10" s="11" t="s">
        <v>748</v>
      </c>
      <c r="P10" s="11" t="s">
        <v>831</v>
      </c>
    </row>
    <row r="11" spans="1:16">
      <c r="A11" s="11" t="s">
        <v>750</v>
      </c>
      <c r="D11" s="106"/>
      <c r="E11" s="106"/>
    </row>
    <row r="12" spans="1:16">
      <c r="A12" s="11" t="s">
        <v>749</v>
      </c>
      <c r="D12" s="106"/>
      <c r="E12" s="106"/>
      <c r="F12" s="55"/>
      <c r="P12" s="11" t="s">
        <v>757</v>
      </c>
    </row>
    <row r="13" spans="1:16">
      <c r="D13" s="106"/>
      <c r="E13" s="106"/>
      <c r="F13" s="55"/>
      <c r="P13" s="11" t="s">
        <v>751</v>
      </c>
    </row>
    <row r="14" spans="1:16">
      <c r="A14" s="11" t="s">
        <v>795</v>
      </c>
      <c r="D14" s="106"/>
      <c r="E14" s="106"/>
      <c r="F14" s="55"/>
      <c r="P14" s="11" t="s">
        <v>756</v>
      </c>
    </row>
    <row r="15" spans="1:16">
      <c r="A15" s="11" t="s">
        <v>832</v>
      </c>
      <c r="D15" s="106"/>
      <c r="E15" s="106"/>
      <c r="F15" s="55"/>
      <c r="P15" s="11" t="s">
        <v>755</v>
      </c>
    </row>
    <row r="16" spans="1:16">
      <c r="A16" s="11" t="s">
        <v>796</v>
      </c>
      <c r="D16" s="106"/>
      <c r="E16" s="106"/>
      <c r="F16" s="55"/>
      <c r="P16" s="11" t="s">
        <v>754</v>
      </c>
    </row>
    <row r="17" spans="1:25">
      <c r="D17" s="106"/>
      <c r="E17" s="106"/>
      <c r="F17" s="55"/>
      <c r="P17" s="11" t="s">
        <v>1053</v>
      </c>
    </row>
    <row r="18" spans="1:25">
      <c r="A18" s="11" t="s">
        <v>742</v>
      </c>
      <c r="D18" s="106"/>
      <c r="E18" s="106"/>
      <c r="F18" s="55"/>
      <c r="P18" s="11" t="s">
        <v>837</v>
      </c>
    </row>
    <row r="19" spans="1:25">
      <c r="A19" s="11" t="s">
        <v>752</v>
      </c>
      <c r="D19" s="106"/>
      <c r="E19" s="106"/>
      <c r="F19" s="55"/>
      <c r="P19" s="11" t="s">
        <v>864</v>
      </c>
    </row>
    <row r="20" spans="1:25">
      <c r="D20" s="106"/>
      <c r="E20" s="106"/>
      <c r="F20" s="55"/>
    </row>
    <row r="21" spans="1:25">
      <c r="A21" s="55"/>
      <c r="B21" s="5" t="s">
        <v>0</v>
      </c>
      <c r="C21" s="5" t="s">
        <v>1</v>
      </c>
      <c r="D21" s="8" t="s">
        <v>2</v>
      </c>
      <c r="E21" s="7" t="s">
        <v>3</v>
      </c>
      <c r="F21" s="7" t="s">
        <v>4</v>
      </c>
      <c r="G21" s="7" t="s">
        <v>5</v>
      </c>
      <c r="H21" s="7" t="s">
        <v>6</v>
      </c>
      <c r="I21" s="7" t="s">
        <v>7</v>
      </c>
      <c r="J21" s="7" t="s">
        <v>8</v>
      </c>
      <c r="K21" s="7"/>
      <c r="L21" s="6" t="s">
        <v>9</v>
      </c>
      <c r="M21" s="6"/>
      <c r="N21" s="7" t="s">
        <v>10</v>
      </c>
      <c r="O21" s="121" t="s">
        <v>753</v>
      </c>
      <c r="P21" s="5" t="s">
        <v>734</v>
      </c>
      <c r="Q21" s="5" t="s">
        <v>735</v>
      </c>
      <c r="R21" s="5" t="s">
        <v>367</v>
      </c>
      <c r="S21" s="5" t="s">
        <v>736</v>
      </c>
      <c r="T21" s="5" t="s">
        <v>740</v>
      </c>
      <c r="U21" s="5" t="s">
        <v>741</v>
      </c>
      <c r="V21" s="5" t="s">
        <v>27</v>
      </c>
      <c r="W21" s="5" t="s">
        <v>809</v>
      </c>
      <c r="X21" s="121" t="s">
        <v>753</v>
      </c>
      <c r="Y21" s="5" t="s">
        <v>767</v>
      </c>
    </row>
    <row r="22" spans="1:25">
      <c r="A22" s="47">
        <v>1</v>
      </c>
      <c r="B22" s="58" t="s">
        <v>297</v>
      </c>
      <c r="C22" s="58">
        <v>2724</v>
      </c>
      <c r="D22" s="63" t="s">
        <v>14</v>
      </c>
      <c r="E22" s="64">
        <v>5</v>
      </c>
      <c r="F22" s="64">
        <v>8</v>
      </c>
      <c r="G22" s="64">
        <v>4</v>
      </c>
      <c r="H22" s="64">
        <v>8</v>
      </c>
      <c r="I22" s="64" t="s">
        <v>18</v>
      </c>
      <c r="J22" s="64">
        <v>9</v>
      </c>
      <c r="K22" s="64" t="s">
        <v>41</v>
      </c>
      <c r="L22" s="65">
        <v>8</v>
      </c>
      <c r="M22" s="65"/>
      <c r="N22" s="64"/>
      <c r="P22" s="99">
        <v>4</v>
      </c>
      <c r="Q22" s="99">
        <v>0</v>
      </c>
      <c r="R22" s="99">
        <v>0</v>
      </c>
      <c r="S22" s="99">
        <v>0</v>
      </c>
      <c r="T22" s="99">
        <v>0</v>
      </c>
      <c r="U22" s="99">
        <v>0</v>
      </c>
      <c r="V22" s="99">
        <v>0</v>
      </c>
      <c r="W22" s="122">
        <v>48</v>
      </c>
      <c r="X22" s="99"/>
      <c r="Y22" s="11" t="s">
        <v>827</v>
      </c>
    </row>
    <row r="23" spans="1:25">
      <c r="A23" s="47">
        <f>A22+1</f>
        <v>2</v>
      </c>
      <c r="B23" s="58" t="s">
        <v>93</v>
      </c>
      <c r="C23" s="58">
        <v>1005</v>
      </c>
      <c r="D23" s="63" t="s">
        <v>15</v>
      </c>
      <c r="E23" s="64">
        <v>6</v>
      </c>
      <c r="F23" s="64">
        <v>6</v>
      </c>
      <c r="G23" s="64">
        <v>6</v>
      </c>
      <c r="H23" s="64">
        <v>8</v>
      </c>
      <c r="I23" s="64">
        <v>7</v>
      </c>
      <c r="J23" s="64" t="s">
        <v>18</v>
      </c>
      <c r="K23" s="64" t="s">
        <v>41</v>
      </c>
      <c r="L23" s="65" t="s">
        <v>15</v>
      </c>
      <c r="M23" s="65"/>
      <c r="N23" s="64" t="s">
        <v>15</v>
      </c>
      <c r="P23" s="99">
        <v>14</v>
      </c>
      <c r="Q23" s="99">
        <v>32</v>
      </c>
      <c r="R23" s="99">
        <v>0</v>
      </c>
      <c r="S23" s="99">
        <v>15</v>
      </c>
      <c r="T23" s="99">
        <v>2</v>
      </c>
      <c r="U23" s="99">
        <v>8</v>
      </c>
      <c r="V23" s="99">
        <v>0</v>
      </c>
      <c r="W23" s="122">
        <v>320</v>
      </c>
      <c r="X23" s="99"/>
      <c r="Y23" s="11" t="s">
        <v>763</v>
      </c>
    </row>
    <row r="24" spans="1:25">
      <c r="A24" s="47">
        <f t="shared" ref="A24:A87" si="0">A23+1</f>
        <v>3</v>
      </c>
      <c r="B24" s="57" t="s">
        <v>224</v>
      </c>
      <c r="C24" s="57">
        <v>1118</v>
      </c>
      <c r="D24" s="71" t="s">
        <v>15</v>
      </c>
      <c r="E24" s="72">
        <v>4</v>
      </c>
      <c r="F24" s="72">
        <v>8</v>
      </c>
      <c r="G24" s="72">
        <v>6</v>
      </c>
      <c r="H24" s="72">
        <v>8</v>
      </c>
      <c r="I24" s="72">
        <v>7</v>
      </c>
      <c r="J24" s="72" t="s">
        <v>18</v>
      </c>
      <c r="K24" s="72" t="s">
        <v>41</v>
      </c>
      <c r="L24" s="73" t="s">
        <v>18</v>
      </c>
      <c r="M24" s="73"/>
      <c r="N24" s="72" t="s">
        <v>19</v>
      </c>
      <c r="P24" s="99">
        <v>11</v>
      </c>
      <c r="Q24" s="99">
        <v>3</v>
      </c>
      <c r="R24" s="99">
        <v>0</v>
      </c>
      <c r="S24" s="99">
        <v>4</v>
      </c>
      <c r="T24" s="99">
        <v>1</v>
      </c>
      <c r="U24" s="99">
        <v>4</v>
      </c>
      <c r="V24" s="99">
        <v>0</v>
      </c>
      <c r="W24" s="122">
        <v>260</v>
      </c>
      <c r="X24" s="99"/>
      <c r="Y24" s="11" t="s">
        <v>808</v>
      </c>
    </row>
    <row r="25" spans="1:25">
      <c r="A25" s="47">
        <f t="shared" si="0"/>
        <v>4</v>
      </c>
      <c r="B25" s="58" t="s">
        <v>296</v>
      </c>
      <c r="C25" s="58">
        <v>2719</v>
      </c>
      <c r="D25" s="63" t="s">
        <v>14</v>
      </c>
      <c r="E25" s="64">
        <v>8</v>
      </c>
      <c r="F25" s="64">
        <v>8</v>
      </c>
      <c r="G25" s="64">
        <v>4</v>
      </c>
      <c r="H25" s="64">
        <v>8</v>
      </c>
      <c r="I25" s="64" t="s">
        <v>15</v>
      </c>
      <c r="J25" s="64">
        <v>6</v>
      </c>
      <c r="K25" s="64" t="s">
        <v>41</v>
      </c>
      <c r="L25" s="65" t="s">
        <v>18</v>
      </c>
      <c r="M25" s="65"/>
      <c r="N25" s="64" t="s">
        <v>19</v>
      </c>
      <c r="P25" s="99">
        <v>32</v>
      </c>
      <c r="Q25" s="99">
        <v>3</v>
      </c>
      <c r="R25" s="99">
        <v>0</v>
      </c>
      <c r="S25" s="99">
        <v>8</v>
      </c>
      <c r="T25" s="99">
        <v>0</v>
      </c>
      <c r="U25" s="99">
        <v>1</v>
      </c>
      <c r="V25" s="99">
        <v>0</v>
      </c>
      <c r="W25" s="122">
        <v>430</v>
      </c>
      <c r="X25" s="99"/>
      <c r="Y25" s="11" t="s">
        <v>758</v>
      </c>
    </row>
    <row r="26" spans="1:25">
      <c r="A26" s="47">
        <f t="shared" si="0"/>
        <v>5</v>
      </c>
      <c r="B26" s="78" t="s">
        <v>272</v>
      </c>
      <c r="C26" s="78">
        <v>2116</v>
      </c>
      <c r="D26" s="79" t="s">
        <v>14</v>
      </c>
      <c r="E26" s="80">
        <v>1</v>
      </c>
      <c r="F26" s="80">
        <v>6</v>
      </c>
      <c r="G26" s="80">
        <v>0</v>
      </c>
      <c r="H26" s="80">
        <v>8</v>
      </c>
      <c r="I26" s="80" t="s">
        <v>17</v>
      </c>
      <c r="J26" s="80" t="s">
        <v>14</v>
      </c>
      <c r="K26" s="80" t="s">
        <v>41</v>
      </c>
      <c r="L26" s="81" t="s">
        <v>18</v>
      </c>
      <c r="M26" s="81"/>
      <c r="N26" s="80" t="s">
        <v>15</v>
      </c>
      <c r="P26" s="99">
        <v>5</v>
      </c>
      <c r="Q26" s="99">
        <v>8</v>
      </c>
      <c r="R26" s="99">
        <v>0</v>
      </c>
      <c r="S26" s="99">
        <v>0</v>
      </c>
      <c r="T26" s="99">
        <v>0</v>
      </c>
      <c r="U26" s="99">
        <v>1</v>
      </c>
      <c r="V26" s="99">
        <v>65</v>
      </c>
      <c r="W26" s="122">
        <v>100</v>
      </c>
      <c r="X26" s="99"/>
      <c r="Y26" s="11" t="s">
        <v>860</v>
      </c>
    </row>
    <row r="27" spans="1:25">
      <c r="A27" s="47">
        <f t="shared" si="0"/>
        <v>6</v>
      </c>
      <c r="B27" s="58" t="s">
        <v>143</v>
      </c>
      <c r="C27" s="58">
        <v>2408</v>
      </c>
      <c r="D27" s="63" t="s">
        <v>15</v>
      </c>
      <c r="E27" s="64">
        <v>3</v>
      </c>
      <c r="F27" s="64">
        <v>8</v>
      </c>
      <c r="G27" s="64">
        <v>3</v>
      </c>
      <c r="H27" s="64">
        <v>7</v>
      </c>
      <c r="I27" s="64">
        <v>7</v>
      </c>
      <c r="J27" s="64">
        <v>7</v>
      </c>
      <c r="K27" s="64" t="s">
        <v>41</v>
      </c>
      <c r="L27" s="65" t="s">
        <v>15</v>
      </c>
      <c r="M27" s="65"/>
      <c r="N27" s="64" t="s">
        <v>19</v>
      </c>
      <c r="P27" s="99">
        <v>7</v>
      </c>
      <c r="Q27" s="99">
        <v>3</v>
      </c>
      <c r="R27" s="99">
        <v>5</v>
      </c>
      <c r="S27" s="99">
        <v>3</v>
      </c>
      <c r="T27" s="99">
        <v>1</v>
      </c>
      <c r="U27" s="99">
        <v>2</v>
      </c>
      <c r="V27" s="99">
        <v>0</v>
      </c>
      <c r="W27" s="122">
        <v>90</v>
      </c>
      <c r="X27" s="99"/>
      <c r="Y27" s="11" t="s">
        <v>817</v>
      </c>
    </row>
    <row r="28" spans="1:25">
      <c r="A28" s="47">
        <f t="shared" si="0"/>
        <v>7</v>
      </c>
      <c r="B28" s="58" t="s">
        <v>88</v>
      </c>
      <c r="C28" s="58">
        <v>903</v>
      </c>
      <c r="D28" s="63" t="s">
        <v>18</v>
      </c>
      <c r="E28" s="64">
        <v>8</v>
      </c>
      <c r="F28" s="64">
        <v>5</v>
      </c>
      <c r="G28" s="64">
        <v>7</v>
      </c>
      <c r="H28" s="64">
        <v>7</v>
      </c>
      <c r="I28" s="64" t="s">
        <v>18</v>
      </c>
      <c r="J28" s="64" t="s">
        <v>16</v>
      </c>
      <c r="K28" s="64" t="s">
        <v>41</v>
      </c>
      <c r="L28" s="65">
        <v>8</v>
      </c>
      <c r="M28" s="65"/>
      <c r="N28" s="64"/>
      <c r="P28" s="99">
        <v>1</v>
      </c>
      <c r="Q28" s="99">
        <v>2</v>
      </c>
      <c r="R28" s="99">
        <v>3</v>
      </c>
      <c r="S28" s="99">
        <v>2</v>
      </c>
      <c r="T28" s="99">
        <v>0</v>
      </c>
      <c r="U28" s="99">
        <v>0</v>
      </c>
      <c r="V28" s="99">
        <v>0</v>
      </c>
      <c r="W28" s="122">
        <v>10</v>
      </c>
      <c r="X28" s="99"/>
      <c r="Y28" s="11" t="s">
        <v>761</v>
      </c>
    </row>
    <row r="29" spans="1:25">
      <c r="A29" s="47">
        <f t="shared" si="0"/>
        <v>8</v>
      </c>
      <c r="B29" s="78" t="s">
        <v>250</v>
      </c>
      <c r="C29" s="78">
        <v>1713</v>
      </c>
      <c r="D29" s="79" t="s">
        <v>15</v>
      </c>
      <c r="E29" s="80">
        <v>2</v>
      </c>
      <c r="F29" s="80">
        <v>6</v>
      </c>
      <c r="G29" s="80">
        <v>0</v>
      </c>
      <c r="H29" s="80">
        <v>7</v>
      </c>
      <c r="I29" s="80">
        <v>7</v>
      </c>
      <c r="J29" s="80">
        <v>7</v>
      </c>
      <c r="K29" s="80" t="s">
        <v>41</v>
      </c>
      <c r="L29" s="81" t="s">
        <v>15</v>
      </c>
      <c r="M29" s="81"/>
      <c r="N29" s="80" t="s">
        <v>19</v>
      </c>
      <c r="P29" s="99">
        <v>3</v>
      </c>
      <c r="Q29" s="99">
        <v>1</v>
      </c>
      <c r="R29" s="99">
        <v>2</v>
      </c>
      <c r="S29" s="99">
        <v>1</v>
      </c>
      <c r="T29" s="99">
        <v>1</v>
      </c>
      <c r="U29" s="99">
        <v>0</v>
      </c>
      <c r="V29" s="99">
        <v>0</v>
      </c>
      <c r="W29" s="122">
        <v>10</v>
      </c>
      <c r="X29" s="99"/>
      <c r="Y29" s="11" t="s">
        <v>759</v>
      </c>
    </row>
    <row r="30" spans="1:25">
      <c r="A30" s="47">
        <f t="shared" si="0"/>
        <v>9</v>
      </c>
      <c r="B30" s="11" t="s">
        <v>148</v>
      </c>
      <c r="C30" s="11">
        <v>2602</v>
      </c>
      <c r="D30" s="49" t="s">
        <v>18</v>
      </c>
      <c r="E30" s="47">
        <v>6</v>
      </c>
      <c r="F30" s="47">
        <v>9</v>
      </c>
      <c r="G30" s="47" t="s">
        <v>15</v>
      </c>
      <c r="H30" s="47">
        <v>7</v>
      </c>
      <c r="I30" s="47">
        <v>9</v>
      </c>
      <c r="J30" s="47">
        <v>6</v>
      </c>
      <c r="K30" s="47" t="s">
        <v>41</v>
      </c>
      <c r="L30" s="48" t="s">
        <v>15</v>
      </c>
      <c r="M30" s="48"/>
      <c r="N30" s="47" t="s">
        <v>19</v>
      </c>
      <c r="P30" s="99">
        <v>1</v>
      </c>
      <c r="Q30" s="99">
        <v>1</v>
      </c>
      <c r="R30" s="99">
        <v>2</v>
      </c>
      <c r="S30" s="99">
        <v>1</v>
      </c>
      <c r="T30" s="99">
        <v>0</v>
      </c>
      <c r="U30" s="99">
        <v>2</v>
      </c>
      <c r="V30" s="99">
        <v>0</v>
      </c>
      <c r="W30" s="122">
        <v>10</v>
      </c>
      <c r="X30" s="99"/>
      <c r="Y30" s="11" t="s">
        <v>828</v>
      </c>
    </row>
    <row r="31" spans="1:25">
      <c r="A31" s="47">
        <f t="shared" si="0"/>
        <v>10</v>
      </c>
      <c r="B31" s="58" t="s">
        <v>176</v>
      </c>
      <c r="C31" s="58">
        <v>3107</v>
      </c>
      <c r="D31" s="63" t="s">
        <v>14</v>
      </c>
      <c r="E31" s="64">
        <v>8</v>
      </c>
      <c r="F31" s="64">
        <v>8</v>
      </c>
      <c r="G31" s="64">
        <v>6</v>
      </c>
      <c r="H31" s="64">
        <v>7</v>
      </c>
      <c r="I31" s="64" t="s">
        <v>16</v>
      </c>
      <c r="J31" s="64">
        <v>9</v>
      </c>
      <c r="K31" s="64" t="s">
        <v>41</v>
      </c>
      <c r="L31" s="65">
        <v>8</v>
      </c>
      <c r="M31" s="65"/>
      <c r="N31" s="64"/>
      <c r="P31" s="99">
        <v>2</v>
      </c>
      <c r="Q31" s="99">
        <v>0</v>
      </c>
      <c r="R31" s="99">
        <v>0</v>
      </c>
      <c r="S31" s="99">
        <v>0</v>
      </c>
      <c r="T31" s="99">
        <v>0</v>
      </c>
      <c r="U31" s="99">
        <v>0</v>
      </c>
      <c r="V31" s="99">
        <v>0</v>
      </c>
      <c r="W31" s="122">
        <v>20</v>
      </c>
      <c r="X31" s="99"/>
      <c r="Y31" s="11" t="s">
        <v>761</v>
      </c>
    </row>
    <row r="32" spans="1:25">
      <c r="A32" s="47">
        <f t="shared" si="0"/>
        <v>11</v>
      </c>
      <c r="B32" s="58" t="s">
        <v>214</v>
      </c>
      <c r="C32" s="58">
        <v>933</v>
      </c>
      <c r="D32" s="63" t="s">
        <v>14</v>
      </c>
      <c r="E32" s="64">
        <v>8</v>
      </c>
      <c r="F32" s="64">
        <v>8</v>
      </c>
      <c r="G32" s="64">
        <v>6</v>
      </c>
      <c r="H32" s="64">
        <v>6</v>
      </c>
      <c r="I32" s="64">
        <v>7</v>
      </c>
      <c r="J32" s="64">
        <v>4</v>
      </c>
      <c r="K32" s="64" t="s">
        <v>41</v>
      </c>
      <c r="L32" s="65">
        <v>8</v>
      </c>
      <c r="M32" s="65"/>
      <c r="N32" s="64"/>
      <c r="P32" s="99">
        <v>2</v>
      </c>
      <c r="Q32" s="99">
        <v>4</v>
      </c>
      <c r="R32" s="99">
        <v>0</v>
      </c>
      <c r="S32" s="99">
        <v>0</v>
      </c>
      <c r="T32" s="99">
        <v>0</v>
      </c>
      <c r="U32" s="99">
        <v>0</v>
      </c>
      <c r="V32" s="99">
        <v>0</v>
      </c>
      <c r="W32" s="122">
        <v>10</v>
      </c>
      <c r="X32" s="99"/>
      <c r="Y32" s="11" t="s">
        <v>793</v>
      </c>
    </row>
    <row r="33" spans="1:25">
      <c r="A33" s="47">
        <f t="shared" si="0"/>
        <v>12</v>
      </c>
      <c r="B33" s="58" t="s">
        <v>83</v>
      </c>
      <c r="C33" s="58">
        <v>706</v>
      </c>
      <c r="D33" s="63" t="s">
        <v>17</v>
      </c>
      <c r="E33" s="64" t="s">
        <v>15</v>
      </c>
      <c r="F33" s="64">
        <v>8</v>
      </c>
      <c r="G33" s="64" t="s">
        <v>15</v>
      </c>
      <c r="H33" s="64">
        <v>6</v>
      </c>
      <c r="I33" s="64">
        <v>7</v>
      </c>
      <c r="J33" s="64">
        <v>6</v>
      </c>
      <c r="K33" s="64" t="s">
        <v>41</v>
      </c>
      <c r="L33" s="65">
        <v>5</v>
      </c>
      <c r="M33" s="65"/>
      <c r="N33" s="64"/>
      <c r="P33" s="99">
        <v>0</v>
      </c>
      <c r="Q33" s="99">
        <v>0</v>
      </c>
      <c r="R33" s="99">
        <v>0</v>
      </c>
      <c r="S33" s="99">
        <v>0</v>
      </c>
      <c r="T33" s="99">
        <v>0</v>
      </c>
      <c r="U33" s="99">
        <v>0</v>
      </c>
      <c r="V33" s="99">
        <v>0</v>
      </c>
      <c r="W33" s="122" t="s">
        <v>811</v>
      </c>
      <c r="X33" s="99"/>
      <c r="Y33" s="11" t="s">
        <v>813</v>
      </c>
    </row>
    <row r="34" spans="1:25">
      <c r="A34" s="47">
        <f t="shared" si="0"/>
        <v>13</v>
      </c>
      <c r="B34" s="78" t="s">
        <v>68</v>
      </c>
      <c r="C34" s="78">
        <v>401</v>
      </c>
      <c r="D34" s="79" t="s">
        <v>16</v>
      </c>
      <c r="E34" s="80">
        <v>5</v>
      </c>
      <c r="F34" s="80">
        <v>5</v>
      </c>
      <c r="G34" s="80">
        <v>3</v>
      </c>
      <c r="H34" s="80">
        <v>6</v>
      </c>
      <c r="I34" s="80">
        <v>8</v>
      </c>
      <c r="J34" s="80">
        <v>3</v>
      </c>
      <c r="K34" s="80" t="s">
        <v>41</v>
      </c>
      <c r="L34" s="81">
        <v>4</v>
      </c>
      <c r="M34" s="81"/>
      <c r="N34" s="80"/>
      <c r="P34" s="99">
        <v>0</v>
      </c>
      <c r="Q34" s="99">
        <v>0</v>
      </c>
      <c r="R34" s="99">
        <v>0</v>
      </c>
      <c r="S34" s="99">
        <v>0</v>
      </c>
      <c r="T34" s="99">
        <v>0</v>
      </c>
      <c r="U34" s="99">
        <v>0</v>
      </c>
      <c r="V34" s="99">
        <v>0</v>
      </c>
      <c r="W34" s="122">
        <v>10</v>
      </c>
      <c r="X34" s="99"/>
      <c r="Y34" s="11" t="s">
        <v>780</v>
      </c>
    </row>
    <row r="35" spans="1:25">
      <c r="A35" s="47">
        <f t="shared" si="0"/>
        <v>14</v>
      </c>
      <c r="B35" s="58" t="s">
        <v>42</v>
      </c>
      <c r="C35" s="58">
        <v>311</v>
      </c>
      <c r="D35" s="63" t="s">
        <v>14</v>
      </c>
      <c r="E35" s="64">
        <v>7</v>
      </c>
      <c r="F35" s="64">
        <v>5</v>
      </c>
      <c r="G35" s="64">
        <v>5</v>
      </c>
      <c r="H35" s="64">
        <v>6</v>
      </c>
      <c r="I35" s="64">
        <v>9</v>
      </c>
      <c r="J35" s="64">
        <v>5</v>
      </c>
      <c r="K35" s="64" t="s">
        <v>41</v>
      </c>
      <c r="L35" s="65">
        <v>3</v>
      </c>
      <c r="M35" s="65"/>
      <c r="N35" s="64"/>
      <c r="P35" s="99">
        <v>1</v>
      </c>
      <c r="Q35" s="99">
        <v>0</v>
      </c>
      <c r="R35" s="99">
        <v>1</v>
      </c>
      <c r="S35" s="99">
        <v>0</v>
      </c>
      <c r="T35" s="99">
        <v>0</v>
      </c>
      <c r="U35" s="99">
        <v>0</v>
      </c>
      <c r="V35" s="99">
        <v>0</v>
      </c>
      <c r="W35" s="122">
        <v>10</v>
      </c>
      <c r="X35" s="99"/>
      <c r="Y35" s="11" t="s">
        <v>791</v>
      </c>
    </row>
    <row r="36" spans="1:25">
      <c r="A36" s="47">
        <f t="shared" si="0"/>
        <v>15</v>
      </c>
      <c r="B36" s="58" t="s">
        <v>47</v>
      </c>
      <c r="C36" s="58">
        <v>2607</v>
      </c>
      <c r="D36" s="63" t="s">
        <v>15</v>
      </c>
      <c r="E36" s="64">
        <v>8</v>
      </c>
      <c r="F36" s="64">
        <v>5</v>
      </c>
      <c r="G36" s="64">
        <v>6</v>
      </c>
      <c r="H36" s="64">
        <v>6</v>
      </c>
      <c r="I36" s="64">
        <v>7</v>
      </c>
      <c r="J36" s="64">
        <v>6</v>
      </c>
      <c r="K36" s="64" t="s">
        <v>41</v>
      </c>
      <c r="L36" s="65" t="s">
        <v>15</v>
      </c>
      <c r="M36" s="65"/>
      <c r="N36" s="64" t="s">
        <v>19</v>
      </c>
      <c r="P36" s="99">
        <v>1</v>
      </c>
      <c r="Q36" s="99">
        <v>1</v>
      </c>
      <c r="R36" s="99">
        <v>2</v>
      </c>
      <c r="S36" s="99">
        <v>0</v>
      </c>
      <c r="T36" s="99">
        <v>0</v>
      </c>
      <c r="U36" s="99">
        <v>0</v>
      </c>
      <c r="V36" s="99">
        <v>0</v>
      </c>
      <c r="W36" s="122">
        <v>10</v>
      </c>
      <c r="X36" s="99"/>
      <c r="Y36" s="11" t="s">
        <v>759</v>
      </c>
    </row>
    <row r="37" spans="1:25">
      <c r="A37" s="47">
        <f t="shared" si="0"/>
        <v>16</v>
      </c>
      <c r="B37" s="58" t="s">
        <v>122</v>
      </c>
      <c r="C37" s="58">
        <v>1904</v>
      </c>
      <c r="D37" s="63" t="s">
        <v>18</v>
      </c>
      <c r="E37" s="64">
        <v>2</v>
      </c>
      <c r="F37" s="64">
        <v>6</v>
      </c>
      <c r="G37" s="64">
        <v>5</v>
      </c>
      <c r="H37" s="64">
        <v>6</v>
      </c>
      <c r="I37" s="64">
        <v>6</v>
      </c>
      <c r="J37" s="64">
        <v>9</v>
      </c>
      <c r="K37" s="64" t="s">
        <v>41</v>
      </c>
      <c r="L37" s="65" t="s">
        <v>15</v>
      </c>
      <c r="M37" s="65"/>
      <c r="N37" s="64" t="s">
        <v>19</v>
      </c>
      <c r="P37" s="99">
        <v>1</v>
      </c>
      <c r="Q37" s="99">
        <v>1</v>
      </c>
      <c r="R37" s="99">
        <v>0</v>
      </c>
      <c r="S37" s="99">
        <v>0</v>
      </c>
      <c r="T37" s="99">
        <v>0</v>
      </c>
      <c r="U37" s="99">
        <v>0</v>
      </c>
      <c r="V37" s="99">
        <v>0</v>
      </c>
      <c r="W37" s="122">
        <v>10</v>
      </c>
      <c r="X37" s="99"/>
      <c r="Y37" s="11" t="s">
        <v>760</v>
      </c>
    </row>
    <row r="38" spans="1:25">
      <c r="A38" s="47">
        <f t="shared" si="0"/>
        <v>17</v>
      </c>
      <c r="B38" s="11" t="s">
        <v>131</v>
      </c>
      <c r="C38" s="11">
        <v>2109</v>
      </c>
      <c r="D38" s="49" t="s">
        <v>14</v>
      </c>
      <c r="E38" s="47">
        <v>8</v>
      </c>
      <c r="F38" s="47" t="s">
        <v>15</v>
      </c>
      <c r="G38" s="47">
        <v>5</v>
      </c>
      <c r="H38" s="47">
        <v>6</v>
      </c>
      <c r="I38" s="47">
        <v>4</v>
      </c>
      <c r="J38" s="47">
        <v>5</v>
      </c>
      <c r="K38" s="47" t="s">
        <v>41</v>
      </c>
      <c r="L38" s="48" t="s">
        <v>18</v>
      </c>
      <c r="M38" s="48"/>
      <c r="N38" s="47" t="s">
        <v>19</v>
      </c>
      <c r="P38" s="99">
        <v>3</v>
      </c>
      <c r="Q38" s="99">
        <v>1</v>
      </c>
      <c r="R38" s="99">
        <v>0</v>
      </c>
      <c r="S38" s="99">
        <v>0</v>
      </c>
      <c r="T38" s="99">
        <v>0</v>
      </c>
      <c r="U38" s="99">
        <v>0</v>
      </c>
      <c r="V38" s="99">
        <v>0</v>
      </c>
      <c r="W38" s="122">
        <v>10</v>
      </c>
      <c r="X38" s="99"/>
      <c r="Y38" s="11" t="s">
        <v>790</v>
      </c>
    </row>
    <row r="39" spans="1:25">
      <c r="A39" s="47">
        <f t="shared" si="0"/>
        <v>18</v>
      </c>
      <c r="B39" s="11" t="s">
        <v>38</v>
      </c>
      <c r="C39" s="11">
        <v>2211</v>
      </c>
      <c r="D39" s="49" t="s">
        <v>18</v>
      </c>
      <c r="E39" s="47">
        <v>9</v>
      </c>
      <c r="F39" s="47">
        <v>9</v>
      </c>
      <c r="G39" s="47" t="s">
        <v>15</v>
      </c>
      <c r="H39" s="47">
        <v>6</v>
      </c>
      <c r="I39" s="47">
        <v>5</v>
      </c>
      <c r="J39" s="47" t="s">
        <v>14</v>
      </c>
      <c r="K39" s="47" t="s">
        <v>41</v>
      </c>
      <c r="L39" s="48" t="s">
        <v>15</v>
      </c>
      <c r="M39" s="48"/>
      <c r="N39" s="47" t="s">
        <v>19</v>
      </c>
      <c r="P39" s="99">
        <v>1</v>
      </c>
      <c r="Q39" s="99">
        <v>1</v>
      </c>
      <c r="R39" s="99">
        <v>1</v>
      </c>
      <c r="S39" s="99">
        <v>0</v>
      </c>
      <c r="T39" s="99">
        <v>1</v>
      </c>
      <c r="U39" s="99">
        <v>2</v>
      </c>
      <c r="V39" s="99">
        <v>0</v>
      </c>
      <c r="W39" s="122">
        <v>10</v>
      </c>
      <c r="X39" s="99"/>
      <c r="Y39" s="11" t="s">
        <v>828</v>
      </c>
    </row>
    <row r="40" spans="1:25">
      <c r="A40" s="47">
        <f t="shared" si="0"/>
        <v>19</v>
      </c>
      <c r="B40" s="57" t="s">
        <v>282</v>
      </c>
      <c r="C40" s="57">
        <v>2434</v>
      </c>
      <c r="D40" s="71" t="s">
        <v>14</v>
      </c>
      <c r="E40" s="72">
        <v>4</v>
      </c>
      <c r="F40" s="72">
        <v>6</v>
      </c>
      <c r="G40" s="72">
        <v>6</v>
      </c>
      <c r="H40" s="72">
        <v>6</v>
      </c>
      <c r="I40" s="72">
        <v>7</v>
      </c>
      <c r="J40" s="72">
        <v>8</v>
      </c>
      <c r="K40" s="72" t="s">
        <v>41</v>
      </c>
      <c r="L40" s="73">
        <v>7</v>
      </c>
      <c r="M40" s="73"/>
      <c r="N40" s="72"/>
      <c r="P40" s="99">
        <v>1</v>
      </c>
      <c r="Q40" s="99">
        <v>0</v>
      </c>
      <c r="R40" s="99">
        <v>0</v>
      </c>
      <c r="S40" s="99">
        <v>0</v>
      </c>
      <c r="T40" s="99">
        <v>0</v>
      </c>
      <c r="U40" s="99">
        <v>0</v>
      </c>
      <c r="V40" s="99">
        <v>0</v>
      </c>
      <c r="W40" s="122">
        <v>10</v>
      </c>
      <c r="X40" s="99"/>
      <c r="Y40" s="11" t="s">
        <v>792</v>
      </c>
    </row>
    <row r="41" spans="1:25">
      <c r="A41" s="47">
        <f t="shared" si="0"/>
        <v>20</v>
      </c>
      <c r="B41" s="58" t="s">
        <v>121</v>
      </c>
      <c r="C41" s="58">
        <v>1903</v>
      </c>
      <c r="D41" s="63" t="s">
        <v>14</v>
      </c>
      <c r="E41" s="64">
        <v>5</v>
      </c>
      <c r="F41" s="64">
        <v>6</v>
      </c>
      <c r="G41" s="64">
        <v>5</v>
      </c>
      <c r="H41" s="64">
        <v>6</v>
      </c>
      <c r="I41" s="64">
        <v>4</v>
      </c>
      <c r="J41" s="64">
        <v>7</v>
      </c>
      <c r="K41" s="64" t="s">
        <v>41</v>
      </c>
      <c r="L41" s="65" t="s">
        <v>15</v>
      </c>
      <c r="M41" s="65"/>
      <c r="N41" s="64"/>
      <c r="P41" s="99">
        <v>0</v>
      </c>
      <c r="Q41" s="99">
        <v>0</v>
      </c>
      <c r="R41" s="99">
        <v>0</v>
      </c>
      <c r="S41" s="99">
        <v>0</v>
      </c>
      <c r="T41" s="99">
        <v>0</v>
      </c>
      <c r="U41" s="99">
        <v>0</v>
      </c>
      <c r="V41" s="99">
        <v>0</v>
      </c>
      <c r="W41" s="122">
        <v>10</v>
      </c>
      <c r="X41" s="99"/>
      <c r="Y41" s="11" t="s">
        <v>761</v>
      </c>
    </row>
    <row r="42" spans="1:25">
      <c r="A42" s="47">
        <f t="shared" si="0"/>
        <v>21</v>
      </c>
      <c r="B42" s="58" t="s">
        <v>86</v>
      </c>
      <c r="C42" s="58">
        <v>806</v>
      </c>
      <c r="D42" s="63" t="s">
        <v>14</v>
      </c>
      <c r="E42" s="64">
        <v>7</v>
      </c>
      <c r="F42" s="64">
        <v>5</v>
      </c>
      <c r="G42" s="64">
        <v>8</v>
      </c>
      <c r="H42" s="64">
        <v>6</v>
      </c>
      <c r="I42" s="64">
        <v>7</v>
      </c>
      <c r="J42" s="64">
        <v>4</v>
      </c>
      <c r="K42" s="64" t="s">
        <v>41</v>
      </c>
      <c r="L42" s="65" t="s">
        <v>15</v>
      </c>
      <c r="M42" s="65"/>
      <c r="N42" s="64"/>
      <c r="P42" s="99">
        <v>2</v>
      </c>
      <c r="Q42" s="99">
        <v>0</v>
      </c>
      <c r="R42" s="99">
        <v>0</v>
      </c>
      <c r="S42" s="99">
        <v>0</v>
      </c>
      <c r="T42" s="99">
        <v>0</v>
      </c>
      <c r="U42" s="99">
        <v>1</v>
      </c>
      <c r="V42" s="99">
        <v>0</v>
      </c>
      <c r="W42" s="122">
        <v>10</v>
      </c>
      <c r="X42" s="99"/>
      <c r="Y42" s="11" t="s">
        <v>761</v>
      </c>
    </row>
    <row r="43" spans="1:25">
      <c r="A43" s="47">
        <f t="shared" si="0"/>
        <v>22</v>
      </c>
      <c r="B43" s="11" t="s">
        <v>78</v>
      </c>
      <c r="C43" s="11">
        <v>609</v>
      </c>
      <c r="D43" s="49" t="s">
        <v>18</v>
      </c>
      <c r="E43" s="47">
        <v>7</v>
      </c>
      <c r="F43" s="47">
        <v>9</v>
      </c>
      <c r="G43" s="47">
        <v>9</v>
      </c>
      <c r="H43" s="47">
        <v>6</v>
      </c>
      <c r="I43" s="47">
        <v>4</v>
      </c>
      <c r="J43" s="47">
        <v>2</v>
      </c>
      <c r="K43" s="47" t="s">
        <v>41</v>
      </c>
      <c r="L43" s="48" t="s">
        <v>15</v>
      </c>
      <c r="M43" s="48"/>
      <c r="N43" s="47"/>
      <c r="P43" s="99">
        <v>5</v>
      </c>
      <c r="Q43" s="99">
        <v>2</v>
      </c>
      <c r="R43" s="99">
        <v>0</v>
      </c>
      <c r="S43" s="99">
        <v>0</v>
      </c>
      <c r="T43" s="99">
        <v>0</v>
      </c>
      <c r="U43" s="99">
        <v>0</v>
      </c>
      <c r="V43" s="99">
        <v>0</v>
      </c>
      <c r="W43" s="122">
        <v>10</v>
      </c>
      <c r="X43" s="99"/>
      <c r="Y43" s="11" t="s">
        <v>761</v>
      </c>
    </row>
    <row r="44" spans="1:25">
      <c r="A44" s="47">
        <f t="shared" si="0"/>
        <v>23</v>
      </c>
      <c r="B44" s="78" t="s">
        <v>178</v>
      </c>
      <c r="C44" s="78">
        <v>3205</v>
      </c>
      <c r="D44" s="79" t="s">
        <v>14</v>
      </c>
      <c r="E44" s="80">
        <v>7</v>
      </c>
      <c r="F44" s="80">
        <v>5</v>
      </c>
      <c r="G44" s="80" t="s">
        <v>15</v>
      </c>
      <c r="H44" s="80">
        <v>6</v>
      </c>
      <c r="I44" s="80">
        <v>5</v>
      </c>
      <c r="J44" s="80">
        <v>5</v>
      </c>
      <c r="K44" s="80" t="s">
        <v>41</v>
      </c>
      <c r="L44" s="81" t="s">
        <v>15</v>
      </c>
      <c r="M44" s="81"/>
      <c r="N44" s="80"/>
      <c r="P44" s="99">
        <v>0</v>
      </c>
      <c r="Q44" s="99">
        <v>0</v>
      </c>
      <c r="R44" s="99">
        <v>1</v>
      </c>
      <c r="S44" s="99">
        <v>0</v>
      </c>
      <c r="T44" s="99">
        <v>0</v>
      </c>
      <c r="U44" s="99">
        <v>0</v>
      </c>
      <c r="V44" s="99">
        <v>0</v>
      </c>
      <c r="W44" s="122">
        <v>10</v>
      </c>
      <c r="X44" s="99"/>
      <c r="Y44" s="11" t="s">
        <v>761</v>
      </c>
    </row>
    <row r="45" spans="1:25">
      <c r="A45" s="47">
        <f t="shared" si="0"/>
        <v>24</v>
      </c>
      <c r="B45" s="58" t="s">
        <v>136</v>
      </c>
      <c r="C45" s="58">
        <v>2207</v>
      </c>
      <c r="D45" s="63" t="s">
        <v>18</v>
      </c>
      <c r="E45" s="64" t="s">
        <v>15</v>
      </c>
      <c r="F45" s="64">
        <v>8</v>
      </c>
      <c r="G45" s="64" t="s">
        <v>15</v>
      </c>
      <c r="H45" s="64">
        <v>6</v>
      </c>
      <c r="I45" s="64">
        <v>7</v>
      </c>
      <c r="J45" s="64">
        <v>8</v>
      </c>
      <c r="K45" s="64" t="s">
        <v>41</v>
      </c>
      <c r="L45" s="65" t="s">
        <v>15</v>
      </c>
      <c r="M45" s="65"/>
      <c r="N45" s="64" t="s">
        <v>19</v>
      </c>
      <c r="P45" s="99">
        <v>4</v>
      </c>
      <c r="Q45" s="99">
        <v>0</v>
      </c>
      <c r="R45" s="99">
        <v>3</v>
      </c>
      <c r="S45" s="99">
        <v>1</v>
      </c>
      <c r="T45" s="99">
        <v>0</v>
      </c>
      <c r="U45" s="99">
        <v>0</v>
      </c>
      <c r="V45" s="99">
        <v>0</v>
      </c>
      <c r="W45" s="122">
        <v>10</v>
      </c>
      <c r="X45" s="99"/>
      <c r="Y45" s="11" t="s">
        <v>764</v>
      </c>
    </row>
    <row r="46" spans="1:25">
      <c r="A46" s="47">
        <f t="shared" si="0"/>
        <v>25</v>
      </c>
      <c r="B46" s="58" t="s">
        <v>43</v>
      </c>
      <c r="C46" s="58">
        <v>3012</v>
      </c>
      <c r="D46" s="63" t="s">
        <v>14</v>
      </c>
      <c r="E46" s="64">
        <v>5</v>
      </c>
      <c r="F46" s="64">
        <v>6</v>
      </c>
      <c r="G46" s="64">
        <v>3</v>
      </c>
      <c r="H46" s="64">
        <v>6</v>
      </c>
      <c r="I46" s="64">
        <v>5</v>
      </c>
      <c r="J46" s="64">
        <v>3</v>
      </c>
      <c r="K46" s="64" t="s">
        <v>41</v>
      </c>
      <c r="L46" s="65">
        <v>7</v>
      </c>
      <c r="M46" s="65"/>
      <c r="N46" s="64"/>
      <c r="P46" s="99">
        <v>1</v>
      </c>
      <c r="Q46" s="99">
        <v>0</v>
      </c>
      <c r="R46" s="99">
        <v>1</v>
      </c>
      <c r="S46" s="99">
        <v>0</v>
      </c>
      <c r="T46" s="99">
        <v>0</v>
      </c>
      <c r="U46" s="99">
        <v>0</v>
      </c>
      <c r="V46" s="99">
        <v>0</v>
      </c>
      <c r="W46" s="122">
        <v>10</v>
      </c>
      <c r="X46" s="99"/>
      <c r="Y46" s="11" t="s">
        <v>805</v>
      </c>
    </row>
    <row r="47" spans="1:25">
      <c r="A47" s="47">
        <f t="shared" si="0"/>
        <v>26</v>
      </c>
      <c r="B47" s="78" t="s">
        <v>264</v>
      </c>
      <c r="C47" s="78">
        <v>1937</v>
      </c>
      <c r="D47" s="79" t="s">
        <v>15</v>
      </c>
      <c r="E47" s="80">
        <v>2</v>
      </c>
      <c r="F47" s="80">
        <v>5</v>
      </c>
      <c r="G47" s="80">
        <v>4</v>
      </c>
      <c r="H47" s="80">
        <v>5</v>
      </c>
      <c r="I47" s="80">
        <v>7</v>
      </c>
      <c r="J47" s="80">
        <v>5</v>
      </c>
      <c r="K47" s="80" t="s">
        <v>41</v>
      </c>
      <c r="L47" s="81" t="s">
        <v>15</v>
      </c>
      <c r="M47" s="81"/>
      <c r="N47" s="80"/>
      <c r="P47" s="99">
        <v>1</v>
      </c>
      <c r="Q47" s="99">
        <v>2</v>
      </c>
      <c r="R47" s="99">
        <v>0</v>
      </c>
      <c r="S47" s="99">
        <v>0</v>
      </c>
      <c r="T47" s="99">
        <v>0</v>
      </c>
      <c r="U47" s="99">
        <v>0</v>
      </c>
      <c r="V47" s="99">
        <v>0</v>
      </c>
      <c r="W47" s="122">
        <v>20</v>
      </c>
      <c r="X47" s="99"/>
      <c r="Y47" s="11" t="s">
        <v>766</v>
      </c>
    </row>
    <row r="48" spans="1:25">
      <c r="A48" s="47">
        <f t="shared" si="0"/>
        <v>27</v>
      </c>
      <c r="B48" s="58" t="s">
        <v>270</v>
      </c>
      <c r="C48" s="58">
        <v>2037</v>
      </c>
      <c r="D48" s="63" t="s">
        <v>17</v>
      </c>
      <c r="E48" s="64">
        <v>6</v>
      </c>
      <c r="F48" s="64">
        <v>5</v>
      </c>
      <c r="G48" s="64">
        <v>6</v>
      </c>
      <c r="H48" s="64">
        <v>5</v>
      </c>
      <c r="I48" s="64">
        <v>4</v>
      </c>
      <c r="J48" s="64">
        <v>3</v>
      </c>
      <c r="K48" s="64" t="s">
        <v>41</v>
      </c>
      <c r="L48" s="65">
        <v>4</v>
      </c>
      <c r="M48" s="65"/>
      <c r="N48" s="64"/>
      <c r="P48" s="99">
        <v>0</v>
      </c>
      <c r="Q48" s="99">
        <v>0</v>
      </c>
      <c r="R48" s="99">
        <v>0</v>
      </c>
      <c r="S48" s="99">
        <v>0</v>
      </c>
      <c r="T48" s="99">
        <v>0</v>
      </c>
      <c r="U48" s="99">
        <v>0</v>
      </c>
      <c r="V48" s="99">
        <v>0</v>
      </c>
      <c r="W48" s="122">
        <v>0</v>
      </c>
      <c r="X48" s="99"/>
      <c r="Y48" s="11" t="s">
        <v>813</v>
      </c>
    </row>
    <row r="49" spans="1:25">
      <c r="A49" s="47">
        <f t="shared" si="0"/>
        <v>28</v>
      </c>
      <c r="B49" s="58" t="s">
        <v>255</v>
      </c>
      <c r="C49" s="58">
        <v>1821</v>
      </c>
      <c r="D49" s="63" t="s">
        <v>17</v>
      </c>
      <c r="E49" s="64">
        <v>6</v>
      </c>
      <c r="F49" s="64">
        <v>6</v>
      </c>
      <c r="G49" s="64">
        <v>5</v>
      </c>
      <c r="H49" s="64">
        <v>5</v>
      </c>
      <c r="I49" s="64">
        <v>3</v>
      </c>
      <c r="J49" s="64">
        <v>1</v>
      </c>
      <c r="K49" s="64" t="s">
        <v>41</v>
      </c>
      <c r="L49" s="65">
        <v>4</v>
      </c>
      <c r="M49" s="65"/>
      <c r="N49" s="64"/>
      <c r="P49" s="99">
        <v>0</v>
      </c>
      <c r="Q49" s="99">
        <v>0</v>
      </c>
      <c r="R49" s="99">
        <v>0</v>
      </c>
      <c r="S49" s="99">
        <v>0</v>
      </c>
      <c r="T49" s="99">
        <v>0</v>
      </c>
      <c r="U49" s="99">
        <v>0</v>
      </c>
      <c r="V49" s="99">
        <v>0</v>
      </c>
      <c r="W49" s="122">
        <v>0</v>
      </c>
      <c r="X49" s="99"/>
      <c r="Y49" s="11" t="s">
        <v>813</v>
      </c>
    </row>
    <row r="50" spans="1:25">
      <c r="A50" s="47">
        <f t="shared" si="0"/>
        <v>29</v>
      </c>
      <c r="B50" s="11" t="s">
        <v>70</v>
      </c>
      <c r="C50" s="11">
        <v>407</v>
      </c>
      <c r="D50" s="49" t="s">
        <v>16</v>
      </c>
      <c r="E50" s="47">
        <v>3</v>
      </c>
      <c r="F50" s="47">
        <v>3</v>
      </c>
      <c r="G50" s="47">
        <v>6</v>
      </c>
      <c r="H50" s="47">
        <v>5</v>
      </c>
      <c r="I50" s="47">
        <v>4</v>
      </c>
      <c r="J50" s="47">
        <v>4</v>
      </c>
      <c r="K50" s="47" t="s">
        <v>41</v>
      </c>
      <c r="L50" s="48">
        <v>7</v>
      </c>
      <c r="M50" s="48"/>
      <c r="N50" s="47"/>
      <c r="P50" s="99">
        <v>0</v>
      </c>
      <c r="Q50" s="99">
        <v>0</v>
      </c>
      <c r="R50" s="99">
        <v>0</v>
      </c>
      <c r="S50" s="99">
        <v>0</v>
      </c>
      <c r="T50" s="99">
        <v>0</v>
      </c>
      <c r="U50" s="99">
        <v>0</v>
      </c>
      <c r="V50" s="99">
        <v>0</v>
      </c>
      <c r="W50" s="122" t="s">
        <v>811</v>
      </c>
      <c r="X50" s="99"/>
      <c r="Y50" s="11" t="s">
        <v>778</v>
      </c>
    </row>
    <row r="51" spans="1:25">
      <c r="A51" s="47">
        <f t="shared" si="0"/>
        <v>30</v>
      </c>
      <c r="B51" s="11" t="s">
        <v>161</v>
      </c>
      <c r="C51" s="11">
        <v>2805</v>
      </c>
      <c r="D51" s="49" t="s">
        <v>14</v>
      </c>
      <c r="E51" s="47">
        <v>5</v>
      </c>
      <c r="F51" s="47">
        <v>3</v>
      </c>
      <c r="G51" s="47">
        <v>1</v>
      </c>
      <c r="H51" s="47">
        <v>5</v>
      </c>
      <c r="I51" s="47">
        <v>5</v>
      </c>
      <c r="J51" s="47">
        <v>3</v>
      </c>
      <c r="K51" s="47" t="s">
        <v>41</v>
      </c>
      <c r="L51" s="48">
        <v>7</v>
      </c>
      <c r="M51" s="48"/>
      <c r="N51" s="47"/>
      <c r="P51" s="99">
        <v>0</v>
      </c>
      <c r="Q51" s="99">
        <v>0</v>
      </c>
      <c r="R51" s="99">
        <v>0</v>
      </c>
      <c r="S51" s="99">
        <v>0</v>
      </c>
      <c r="T51" s="99">
        <v>0</v>
      </c>
      <c r="U51" s="99">
        <v>0</v>
      </c>
      <c r="V51" s="99">
        <v>0</v>
      </c>
      <c r="W51" s="122">
        <v>10</v>
      </c>
      <c r="X51" s="99"/>
      <c r="Y51" s="11" t="s">
        <v>778</v>
      </c>
    </row>
    <row r="52" spans="1:25">
      <c r="A52" s="47">
        <f t="shared" si="0"/>
        <v>31</v>
      </c>
      <c r="B52" s="58" t="s">
        <v>174</v>
      </c>
      <c r="C52" s="58">
        <v>3105</v>
      </c>
      <c r="D52" s="63" t="s">
        <v>14</v>
      </c>
      <c r="E52" s="64">
        <v>6</v>
      </c>
      <c r="F52" s="64">
        <v>5</v>
      </c>
      <c r="G52" s="64">
        <v>9</v>
      </c>
      <c r="H52" s="64">
        <v>5</v>
      </c>
      <c r="I52" s="64">
        <v>5</v>
      </c>
      <c r="J52" s="64">
        <v>4</v>
      </c>
      <c r="K52" s="64" t="s">
        <v>41</v>
      </c>
      <c r="L52" s="65">
        <v>2</v>
      </c>
      <c r="M52" s="65"/>
      <c r="N52" s="64"/>
      <c r="P52" s="99">
        <v>0</v>
      </c>
      <c r="Q52" s="99">
        <v>0</v>
      </c>
      <c r="R52" s="99">
        <v>0</v>
      </c>
      <c r="S52" s="99">
        <v>0</v>
      </c>
      <c r="T52" s="99">
        <v>0</v>
      </c>
      <c r="U52" s="99">
        <v>0</v>
      </c>
      <c r="V52" s="99">
        <v>0</v>
      </c>
      <c r="W52" s="122">
        <v>10</v>
      </c>
      <c r="X52" s="99"/>
      <c r="Y52" s="11" t="s">
        <v>791</v>
      </c>
    </row>
    <row r="53" spans="1:25">
      <c r="A53" s="47">
        <f t="shared" si="0"/>
        <v>32</v>
      </c>
      <c r="B53" s="78" t="s">
        <v>39</v>
      </c>
      <c r="C53" s="78">
        <v>2124</v>
      </c>
      <c r="D53" s="79" t="s">
        <v>18</v>
      </c>
      <c r="E53" s="80">
        <v>1</v>
      </c>
      <c r="F53" s="80">
        <v>5</v>
      </c>
      <c r="G53" s="80">
        <v>0</v>
      </c>
      <c r="H53" s="80">
        <v>5</v>
      </c>
      <c r="I53" s="80">
        <v>8</v>
      </c>
      <c r="J53" s="80" t="s">
        <v>15</v>
      </c>
      <c r="K53" s="80" t="s">
        <v>41</v>
      </c>
      <c r="L53" s="81" t="s">
        <v>15</v>
      </c>
      <c r="M53" s="81"/>
      <c r="N53" s="80" t="s">
        <v>23</v>
      </c>
      <c r="P53" s="99">
        <v>1</v>
      </c>
      <c r="Q53" s="99">
        <v>10</v>
      </c>
      <c r="R53" s="99">
        <v>3</v>
      </c>
      <c r="S53" s="99">
        <v>0</v>
      </c>
      <c r="T53" s="99">
        <v>0</v>
      </c>
      <c r="U53" s="99">
        <v>0</v>
      </c>
      <c r="V53" s="99">
        <v>0</v>
      </c>
      <c r="W53" s="122">
        <v>40</v>
      </c>
      <c r="X53" s="99"/>
      <c r="Y53" s="11" t="s">
        <v>762</v>
      </c>
    </row>
    <row r="54" spans="1:25">
      <c r="A54" s="47">
        <f t="shared" si="0"/>
        <v>33</v>
      </c>
      <c r="B54" s="11" t="s">
        <v>269</v>
      </c>
      <c r="C54" s="11">
        <v>2031</v>
      </c>
      <c r="D54" s="49" t="s">
        <v>22</v>
      </c>
      <c r="E54" s="47">
        <v>2</v>
      </c>
      <c r="F54" s="47">
        <v>4</v>
      </c>
      <c r="G54" s="47">
        <v>1</v>
      </c>
      <c r="H54" s="47">
        <v>5</v>
      </c>
      <c r="I54" s="47">
        <v>8</v>
      </c>
      <c r="J54" s="47">
        <v>4</v>
      </c>
      <c r="K54" s="47" t="s">
        <v>41</v>
      </c>
      <c r="L54" s="48">
        <v>2</v>
      </c>
      <c r="M54" s="48"/>
      <c r="N54" s="47"/>
      <c r="P54" s="99">
        <v>0</v>
      </c>
      <c r="Q54" s="99">
        <v>0</v>
      </c>
      <c r="R54" s="99">
        <v>0</v>
      </c>
      <c r="S54" s="99">
        <v>0</v>
      </c>
      <c r="T54" s="99">
        <v>0</v>
      </c>
      <c r="U54" s="99">
        <v>0</v>
      </c>
      <c r="V54" s="99">
        <v>0</v>
      </c>
      <c r="W54" s="122">
        <v>0</v>
      </c>
      <c r="X54" s="99"/>
      <c r="Y54" s="11" t="s">
        <v>826</v>
      </c>
    </row>
    <row r="55" spans="1:25">
      <c r="A55" s="47">
        <f t="shared" si="0"/>
        <v>34</v>
      </c>
      <c r="B55" s="11" t="s">
        <v>130</v>
      </c>
      <c r="C55" s="11">
        <v>2107</v>
      </c>
      <c r="D55" s="49" t="s">
        <v>16</v>
      </c>
      <c r="E55" s="47">
        <v>5</v>
      </c>
      <c r="F55" s="47">
        <v>7</v>
      </c>
      <c r="G55" s="47">
        <v>8</v>
      </c>
      <c r="H55" s="47">
        <v>5</v>
      </c>
      <c r="I55" s="47">
        <v>6</v>
      </c>
      <c r="J55" s="47">
        <v>7</v>
      </c>
      <c r="K55" s="47" t="s">
        <v>41</v>
      </c>
      <c r="L55" s="48">
        <v>3</v>
      </c>
      <c r="M55" s="48"/>
      <c r="N55" s="47" t="s">
        <v>23</v>
      </c>
      <c r="P55" s="99">
        <v>1</v>
      </c>
      <c r="Q55" s="99">
        <v>0</v>
      </c>
      <c r="R55" s="99">
        <v>0</v>
      </c>
      <c r="S55" s="99">
        <v>0</v>
      </c>
      <c r="T55" s="99">
        <v>0</v>
      </c>
      <c r="U55" s="99">
        <v>0</v>
      </c>
      <c r="V55" s="99">
        <v>0</v>
      </c>
      <c r="W55" s="122">
        <v>10</v>
      </c>
      <c r="X55" s="99"/>
      <c r="Y55" s="11" t="s">
        <v>768</v>
      </c>
    </row>
    <row r="56" spans="1:25">
      <c r="A56" s="47">
        <f t="shared" si="0"/>
        <v>35</v>
      </c>
      <c r="B56" s="11" t="s">
        <v>127</v>
      </c>
      <c r="C56" s="11">
        <v>2005</v>
      </c>
      <c r="D56" s="49" t="s">
        <v>18</v>
      </c>
      <c r="E56" s="47">
        <v>7</v>
      </c>
      <c r="F56" s="47">
        <v>9</v>
      </c>
      <c r="G56" s="47">
        <v>5</v>
      </c>
      <c r="H56" s="47">
        <v>5</v>
      </c>
      <c r="I56" s="47">
        <v>5</v>
      </c>
      <c r="J56" s="47">
        <v>1</v>
      </c>
      <c r="K56" s="47" t="s">
        <v>41</v>
      </c>
      <c r="L56" s="48">
        <v>7</v>
      </c>
      <c r="M56" s="48"/>
      <c r="N56" s="47"/>
      <c r="P56" s="99">
        <v>2</v>
      </c>
      <c r="Q56" s="99">
        <v>0</v>
      </c>
      <c r="R56" s="99">
        <v>3</v>
      </c>
      <c r="S56" s="99">
        <v>0</v>
      </c>
      <c r="T56" s="99">
        <v>0</v>
      </c>
      <c r="U56" s="99">
        <v>0</v>
      </c>
      <c r="V56" s="99">
        <v>0</v>
      </c>
      <c r="W56" s="122">
        <v>20</v>
      </c>
      <c r="X56" s="99"/>
      <c r="Y56" s="11" t="s">
        <v>761</v>
      </c>
    </row>
    <row r="57" spans="1:25">
      <c r="A57" s="47">
        <f t="shared" si="0"/>
        <v>36</v>
      </c>
      <c r="B57" s="11" t="s">
        <v>75</v>
      </c>
      <c r="C57" s="11">
        <v>510</v>
      </c>
      <c r="D57" s="49" t="s">
        <v>15</v>
      </c>
      <c r="E57" s="47">
        <v>4</v>
      </c>
      <c r="F57" s="47">
        <v>4</v>
      </c>
      <c r="G57" s="47">
        <v>4</v>
      </c>
      <c r="H57" s="47">
        <v>5</v>
      </c>
      <c r="I57" s="47">
        <v>4</v>
      </c>
      <c r="J57" s="47">
        <v>3</v>
      </c>
      <c r="K57" s="47" t="s">
        <v>41</v>
      </c>
      <c r="L57" s="48" t="s">
        <v>18</v>
      </c>
      <c r="M57" s="48"/>
      <c r="N57" s="47"/>
      <c r="P57" s="99">
        <v>1</v>
      </c>
      <c r="Q57" s="99">
        <v>0</v>
      </c>
      <c r="R57" s="99">
        <v>1</v>
      </c>
      <c r="S57" s="99">
        <v>0</v>
      </c>
      <c r="T57" s="99">
        <v>0</v>
      </c>
      <c r="U57" s="99">
        <v>0</v>
      </c>
      <c r="V57" s="99">
        <v>0</v>
      </c>
      <c r="W57" s="122">
        <v>30</v>
      </c>
      <c r="X57" s="99"/>
      <c r="Y57" s="11" t="s">
        <v>761</v>
      </c>
    </row>
    <row r="58" spans="1:25">
      <c r="A58" s="47">
        <f t="shared" si="0"/>
        <v>37</v>
      </c>
      <c r="B58" s="11" t="s">
        <v>276</v>
      </c>
      <c r="C58" s="11">
        <v>2138</v>
      </c>
      <c r="D58" s="49" t="s">
        <v>18</v>
      </c>
      <c r="E58" s="47">
        <v>2</v>
      </c>
      <c r="F58" s="47">
        <v>4</v>
      </c>
      <c r="G58" s="47">
        <v>0</v>
      </c>
      <c r="H58" s="47">
        <v>5</v>
      </c>
      <c r="I58" s="47">
        <v>2</v>
      </c>
      <c r="J58" s="47">
        <v>3</v>
      </c>
      <c r="K58" s="47" t="s">
        <v>41</v>
      </c>
      <c r="L58" s="48" t="s">
        <v>15</v>
      </c>
      <c r="M58" s="48"/>
      <c r="N58" s="47"/>
      <c r="P58" s="99">
        <v>1</v>
      </c>
      <c r="Q58" s="99">
        <v>2</v>
      </c>
      <c r="R58" s="99">
        <v>0</v>
      </c>
      <c r="S58" s="99">
        <v>0</v>
      </c>
      <c r="T58" s="99">
        <v>0</v>
      </c>
      <c r="U58" s="99">
        <v>0</v>
      </c>
      <c r="V58" s="99">
        <v>0</v>
      </c>
      <c r="W58" s="122">
        <v>30</v>
      </c>
      <c r="X58" s="99"/>
      <c r="Y58" s="11" t="s">
        <v>761</v>
      </c>
    </row>
    <row r="59" spans="1:25">
      <c r="A59" s="47">
        <f t="shared" si="0"/>
        <v>38</v>
      </c>
      <c r="B59" s="11" t="s">
        <v>160</v>
      </c>
      <c r="C59" s="11">
        <v>2804</v>
      </c>
      <c r="D59" s="49" t="s">
        <v>18</v>
      </c>
      <c r="E59" s="47">
        <v>5</v>
      </c>
      <c r="F59" s="47">
        <v>3</v>
      </c>
      <c r="G59" s="47">
        <v>7</v>
      </c>
      <c r="H59" s="47">
        <v>5</v>
      </c>
      <c r="I59" s="47">
        <v>5</v>
      </c>
      <c r="J59" s="47" t="s">
        <v>15</v>
      </c>
      <c r="K59" s="47" t="s">
        <v>41</v>
      </c>
      <c r="L59" s="48" t="s">
        <v>15</v>
      </c>
      <c r="M59" s="48"/>
      <c r="N59" s="47"/>
      <c r="P59" s="99">
        <v>1</v>
      </c>
      <c r="Q59" s="99">
        <v>1</v>
      </c>
      <c r="R59" s="99">
        <v>1</v>
      </c>
      <c r="S59" s="99">
        <v>0</v>
      </c>
      <c r="T59" s="99">
        <v>0</v>
      </c>
      <c r="U59" s="99">
        <v>0</v>
      </c>
      <c r="V59" s="99">
        <v>0</v>
      </c>
      <c r="W59" s="122">
        <v>30</v>
      </c>
      <c r="X59" s="99"/>
      <c r="Y59" s="11" t="s">
        <v>761</v>
      </c>
    </row>
    <row r="60" spans="1:25">
      <c r="A60" s="47">
        <f t="shared" si="0"/>
        <v>39</v>
      </c>
      <c r="B60" s="58" t="s">
        <v>45</v>
      </c>
      <c r="C60" s="58">
        <v>2905</v>
      </c>
      <c r="D60" s="63" t="s">
        <v>14</v>
      </c>
      <c r="E60" s="64">
        <v>9</v>
      </c>
      <c r="F60" s="64">
        <v>8</v>
      </c>
      <c r="G60" s="64" t="s">
        <v>15</v>
      </c>
      <c r="H60" s="64">
        <v>5</v>
      </c>
      <c r="I60" s="64">
        <v>5</v>
      </c>
      <c r="J60" s="64">
        <v>4</v>
      </c>
      <c r="K60" s="64" t="s">
        <v>41</v>
      </c>
      <c r="L60" s="65">
        <v>9</v>
      </c>
      <c r="M60" s="65"/>
      <c r="N60" s="64"/>
      <c r="P60" s="99">
        <v>0</v>
      </c>
      <c r="Q60" s="99">
        <v>1</v>
      </c>
      <c r="R60" s="99">
        <v>0</v>
      </c>
      <c r="S60" s="99">
        <v>0</v>
      </c>
      <c r="T60" s="99">
        <v>0</v>
      </c>
      <c r="U60" s="99">
        <v>0</v>
      </c>
      <c r="V60" s="99">
        <v>0</v>
      </c>
      <c r="W60" s="122">
        <v>10</v>
      </c>
      <c r="X60" s="99"/>
      <c r="Y60" s="11" t="s">
        <v>761</v>
      </c>
    </row>
    <row r="61" spans="1:25">
      <c r="A61" s="47">
        <f t="shared" si="0"/>
        <v>40</v>
      </c>
      <c r="B61" s="11" t="s">
        <v>112</v>
      </c>
      <c r="C61" s="11">
        <v>1704</v>
      </c>
      <c r="D61" s="49" t="s">
        <v>15</v>
      </c>
      <c r="E61" s="47">
        <v>7</v>
      </c>
      <c r="F61" s="47">
        <v>3</v>
      </c>
      <c r="G61" s="47" t="s">
        <v>15</v>
      </c>
      <c r="H61" s="47">
        <v>5</v>
      </c>
      <c r="I61" s="47">
        <v>8</v>
      </c>
      <c r="J61" s="47">
        <v>7</v>
      </c>
      <c r="K61" s="47" t="s">
        <v>41</v>
      </c>
      <c r="L61" s="48" t="s">
        <v>15</v>
      </c>
      <c r="M61" s="48"/>
      <c r="N61" s="47"/>
      <c r="P61" s="99">
        <v>2</v>
      </c>
      <c r="Q61" s="99">
        <v>0</v>
      </c>
      <c r="R61" s="99">
        <v>1</v>
      </c>
      <c r="S61" s="99">
        <v>0</v>
      </c>
      <c r="T61" s="99">
        <v>0</v>
      </c>
      <c r="U61" s="99">
        <v>0</v>
      </c>
      <c r="V61" s="99">
        <v>0</v>
      </c>
      <c r="W61" s="122">
        <v>30</v>
      </c>
      <c r="X61" s="99"/>
      <c r="Y61" s="11" t="s">
        <v>775</v>
      </c>
    </row>
    <row r="62" spans="1:25">
      <c r="A62" s="47">
        <f t="shared" si="0"/>
        <v>41</v>
      </c>
      <c r="B62" s="11" t="s">
        <v>85</v>
      </c>
      <c r="C62" s="11">
        <v>804</v>
      </c>
      <c r="D62" s="49" t="s">
        <v>14</v>
      </c>
      <c r="E62" s="47">
        <v>2</v>
      </c>
      <c r="F62" s="47">
        <v>0</v>
      </c>
      <c r="G62" s="47">
        <v>0</v>
      </c>
      <c r="H62" s="47">
        <v>5</v>
      </c>
      <c r="I62" s="47">
        <v>5</v>
      </c>
      <c r="J62" s="47">
        <v>1</v>
      </c>
      <c r="K62" s="47" t="s">
        <v>41</v>
      </c>
      <c r="L62" s="48" t="s">
        <v>15</v>
      </c>
      <c r="M62" s="48"/>
      <c r="N62" s="47"/>
      <c r="P62" s="99">
        <v>0</v>
      </c>
      <c r="Q62" s="99">
        <v>0</v>
      </c>
      <c r="R62" s="99">
        <v>0</v>
      </c>
      <c r="S62" s="99">
        <v>0</v>
      </c>
      <c r="T62" s="99">
        <v>0</v>
      </c>
      <c r="U62" s="99">
        <v>0</v>
      </c>
      <c r="V62" s="99">
        <v>0</v>
      </c>
      <c r="W62" s="122">
        <v>10</v>
      </c>
      <c r="X62" s="99"/>
      <c r="Y62" s="11" t="s">
        <v>774</v>
      </c>
    </row>
    <row r="63" spans="1:25">
      <c r="A63" s="47">
        <f t="shared" si="0"/>
        <v>42</v>
      </c>
      <c r="B63" s="58" t="s">
        <v>76</v>
      </c>
      <c r="C63" s="58">
        <v>601</v>
      </c>
      <c r="D63" s="63" t="s">
        <v>16</v>
      </c>
      <c r="E63" s="64">
        <v>3</v>
      </c>
      <c r="F63" s="64">
        <v>6</v>
      </c>
      <c r="G63" s="64">
        <v>3</v>
      </c>
      <c r="H63" s="64">
        <v>4</v>
      </c>
      <c r="I63" s="64">
        <v>4</v>
      </c>
      <c r="J63" s="64">
        <v>1</v>
      </c>
      <c r="K63" s="64" t="s">
        <v>41</v>
      </c>
      <c r="L63" s="65">
        <v>3</v>
      </c>
      <c r="M63" s="65"/>
      <c r="N63" s="64"/>
      <c r="P63" s="99">
        <v>0</v>
      </c>
      <c r="Q63" s="99">
        <v>0</v>
      </c>
      <c r="R63" s="99">
        <v>0</v>
      </c>
      <c r="S63" s="99">
        <v>0</v>
      </c>
      <c r="T63" s="99">
        <v>0</v>
      </c>
      <c r="U63" s="99">
        <v>0</v>
      </c>
      <c r="V63" s="99">
        <v>0</v>
      </c>
      <c r="W63" s="122" t="s">
        <v>810</v>
      </c>
      <c r="X63" s="99"/>
      <c r="Y63" s="11" t="s">
        <v>813</v>
      </c>
    </row>
    <row r="64" spans="1:25">
      <c r="A64" s="47">
        <f t="shared" si="0"/>
        <v>43</v>
      </c>
      <c r="B64" s="11" t="s">
        <v>65</v>
      </c>
      <c r="C64" s="11">
        <v>303</v>
      </c>
      <c r="D64" s="49" t="s">
        <v>17</v>
      </c>
      <c r="E64" s="47">
        <v>6</v>
      </c>
      <c r="F64" s="47">
        <v>7</v>
      </c>
      <c r="G64" s="47">
        <v>8</v>
      </c>
      <c r="H64" s="47">
        <v>4</v>
      </c>
      <c r="I64" s="47">
        <v>3</v>
      </c>
      <c r="J64" s="47">
        <v>1</v>
      </c>
      <c r="K64" s="47" t="s">
        <v>41</v>
      </c>
      <c r="L64" s="48">
        <v>4</v>
      </c>
      <c r="M64" s="48"/>
      <c r="N64" s="47"/>
      <c r="P64" s="99">
        <v>0</v>
      </c>
      <c r="Q64" s="99">
        <v>0</v>
      </c>
      <c r="R64" s="99">
        <v>0</v>
      </c>
      <c r="S64" s="99">
        <v>0</v>
      </c>
      <c r="T64" s="99">
        <v>0</v>
      </c>
      <c r="U64" s="99">
        <v>0</v>
      </c>
      <c r="V64" s="99">
        <v>0</v>
      </c>
      <c r="W64" s="122">
        <v>0</v>
      </c>
      <c r="X64" s="99"/>
      <c r="Y64" s="11" t="s">
        <v>813</v>
      </c>
    </row>
    <row r="65" spans="1:25">
      <c r="A65" s="47">
        <f t="shared" si="0"/>
        <v>44</v>
      </c>
      <c r="B65" s="11" t="s">
        <v>258</v>
      </c>
      <c r="C65" s="11">
        <v>1912</v>
      </c>
      <c r="D65" s="49" t="s">
        <v>17</v>
      </c>
      <c r="E65" s="47">
        <v>2</v>
      </c>
      <c r="F65" s="47">
        <v>0</v>
      </c>
      <c r="G65" s="47">
        <v>1</v>
      </c>
      <c r="H65" s="47">
        <v>4</v>
      </c>
      <c r="I65" s="47">
        <v>6</v>
      </c>
      <c r="J65" s="47">
        <v>6</v>
      </c>
      <c r="K65" s="47" t="s">
        <v>41</v>
      </c>
      <c r="L65" s="48">
        <v>4</v>
      </c>
      <c r="M65" s="48"/>
      <c r="N65" s="47"/>
      <c r="P65" s="99">
        <v>0</v>
      </c>
      <c r="Q65" s="99">
        <v>0</v>
      </c>
      <c r="R65" s="99">
        <v>0</v>
      </c>
      <c r="S65" s="99">
        <v>0</v>
      </c>
      <c r="T65" s="99">
        <v>0</v>
      </c>
      <c r="U65" s="99">
        <v>0</v>
      </c>
      <c r="V65" s="99">
        <v>0</v>
      </c>
      <c r="W65" s="122">
        <v>0</v>
      </c>
      <c r="X65" s="99"/>
      <c r="Y65" s="11" t="s">
        <v>813</v>
      </c>
    </row>
    <row r="66" spans="1:25">
      <c r="A66" s="47">
        <f t="shared" si="0"/>
        <v>45</v>
      </c>
      <c r="B66" s="11" t="s">
        <v>163</v>
      </c>
      <c r="C66" s="11">
        <v>2808</v>
      </c>
      <c r="D66" s="49" t="s">
        <v>16</v>
      </c>
      <c r="E66" s="47">
        <v>5</v>
      </c>
      <c r="F66" s="47">
        <v>7</v>
      </c>
      <c r="G66" s="47">
        <v>4</v>
      </c>
      <c r="H66" s="47">
        <v>4</v>
      </c>
      <c r="I66" s="47">
        <v>4</v>
      </c>
      <c r="J66" s="47">
        <v>1</v>
      </c>
      <c r="K66" s="47" t="s">
        <v>41</v>
      </c>
      <c r="L66" s="48">
        <v>4</v>
      </c>
      <c r="M66" s="48"/>
      <c r="N66" s="47"/>
      <c r="P66" s="99">
        <v>0</v>
      </c>
      <c r="Q66" s="99">
        <v>0</v>
      </c>
      <c r="R66" s="99">
        <v>0</v>
      </c>
      <c r="S66" s="99">
        <v>0</v>
      </c>
      <c r="T66" s="99">
        <v>0</v>
      </c>
      <c r="U66" s="99">
        <v>0</v>
      </c>
      <c r="V66" s="99">
        <v>0</v>
      </c>
      <c r="W66" s="122" t="s">
        <v>810</v>
      </c>
      <c r="X66" s="99"/>
      <c r="Y66" s="11" t="s">
        <v>813</v>
      </c>
    </row>
    <row r="67" spans="1:25">
      <c r="A67" s="47">
        <f t="shared" si="0"/>
        <v>46</v>
      </c>
      <c r="B67" s="78" t="s">
        <v>116</v>
      </c>
      <c r="C67" s="78">
        <v>1708</v>
      </c>
      <c r="D67" s="79" t="s">
        <v>16</v>
      </c>
      <c r="E67" s="80">
        <v>7</v>
      </c>
      <c r="F67" s="80">
        <v>5</v>
      </c>
      <c r="G67" s="80">
        <v>5</v>
      </c>
      <c r="H67" s="80">
        <v>4</v>
      </c>
      <c r="I67" s="80">
        <v>7</v>
      </c>
      <c r="J67" s="80">
        <v>7</v>
      </c>
      <c r="K67" s="80" t="s">
        <v>41</v>
      </c>
      <c r="L67" s="81">
        <v>4</v>
      </c>
      <c r="M67" s="81"/>
      <c r="N67" s="80"/>
      <c r="P67" s="99">
        <v>0</v>
      </c>
      <c r="Q67" s="99">
        <v>0</v>
      </c>
      <c r="R67" s="99">
        <v>0</v>
      </c>
      <c r="S67" s="99">
        <v>0</v>
      </c>
      <c r="T67" s="99">
        <v>0</v>
      </c>
      <c r="U67" s="99">
        <v>0</v>
      </c>
      <c r="V67" s="99">
        <v>0</v>
      </c>
      <c r="W67" s="122" t="s">
        <v>810</v>
      </c>
      <c r="X67" s="99"/>
      <c r="Y67" s="11" t="s">
        <v>813</v>
      </c>
    </row>
    <row r="68" spans="1:25">
      <c r="A68" s="47">
        <f t="shared" si="0"/>
        <v>47</v>
      </c>
      <c r="B68" s="58" t="s">
        <v>339</v>
      </c>
      <c r="C68" s="58">
        <v>2325</v>
      </c>
      <c r="D68" s="63" t="s">
        <v>17</v>
      </c>
      <c r="E68" s="64">
        <v>8</v>
      </c>
      <c r="F68" s="64">
        <v>8</v>
      </c>
      <c r="G68" s="64">
        <v>8</v>
      </c>
      <c r="H68" s="64">
        <v>4</v>
      </c>
      <c r="I68" s="64">
        <v>5</v>
      </c>
      <c r="J68" s="64">
        <v>2</v>
      </c>
      <c r="K68" s="64" t="s">
        <v>41</v>
      </c>
      <c r="L68" s="65">
        <v>3</v>
      </c>
      <c r="M68" s="65"/>
      <c r="N68" s="64"/>
      <c r="P68" s="99">
        <v>0</v>
      </c>
      <c r="Q68" s="99">
        <v>0</v>
      </c>
      <c r="R68" s="99">
        <v>0</v>
      </c>
      <c r="S68" s="99">
        <v>0</v>
      </c>
      <c r="T68" s="99">
        <v>0</v>
      </c>
      <c r="U68" s="99">
        <v>0</v>
      </c>
      <c r="V68" s="99">
        <v>0</v>
      </c>
      <c r="W68" s="122">
        <v>0</v>
      </c>
      <c r="X68" s="99"/>
      <c r="Y68" s="11" t="s">
        <v>806</v>
      </c>
    </row>
    <row r="69" spans="1:25">
      <c r="A69" s="47">
        <f t="shared" si="0"/>
        <v>48</v>
      </c>
      <c r="B69" s="11" t="s">
        <v>244</v>
      </c>
      <c r="C69" s="11">
        <v>1537</v>
      </c>
      <c r="D69" s="49" t="s">
        <v>14</v>
      </c>
      <c r="E69" s="47">
        <v>5</v>
      </c>
      <c r="F69" s="47">
        <v>3</v>
      </c>
      <c r="G69" s="47">
        <v>5</v>
      </c>
      <c r="H69" s="47">
        <v>4</v>
      </c>
      <c r="I69" s="47">
        <v>7</v>
      </c>
      <c r="J69" s="47">
        <v>4</v>
      </c>
      <c r="K69" s="47" t="s">
        <v>41</v>
      </c>
      <c r="L69" s="48">
        <v>6</v>
      </c>
      <c r="M69" s="48"/>
      <c r="N69" s="47"/>
      <c r="P69" s="99">
        <v>0</v>
      </c>
      <c r="Q69" s="99">
        <v>0</v>
      </c>
      <c r="R69" s="99">
        <v>0</v>
      </c>
      <c r="S69" s="99">
        <v>0</v>
      </c>
      <c r="T69" s="99">
        <v>0</v>
      </c>
      <c r="U69" s="99">
        <v>0</v>
      </c>
      <c r="V69" s="99">
        <v>0</v>
      </c>
      <c r="W69" s="122" t="s">
        <v>810</v>
      </c>
      <c r="X69" s="99"/>
      <c r="Y69" s="11" t="s">
        <v>806</v>
      </c>
    </row>
    <row r="70" spans="1:25">
      <c r="A70" s="47">
        <f t="shared" si="0"/>
        <v>49</v>
      </c>
      <c r="B70" s="11" t="s">
        <v>149</v>
      </c>
      <c r="C70" s="11">
        <v>2603</v>
      </c>
      <c r="D70" s="49" t="s">
        <v>16</v>
      </c>
      <c r="E70" s="47" t="s">
        <v>15</v>
      </c>
      <c r="F70" s="47">
        <v>7</v>
      </c>
      <c r="G70" s="47" t="s">
        <v>15</v>
      </c>
      <c r="H70" s="47">
        <v>4</v>
      </c>
      <c r="I70" s="47">
        <v>2</v>
      </c>
      <c r="J70" s="47">
        <v>0</v>
      </c>
      <c r="K70" s="47" t="s">
        <v>41</v>
      </c>
      <c r="L70" s="48">
        <v>7</v>
      </c>
      <c r="M70" s="48"/>
      <c r="N70" s="47" t="s">
        <v>23</v>
      </c>
      <c r="P70" s="99">
        <v>0</v>
      </c>
      <c r="Q70" s="99">
        <v>0</v>
      </c>
      <c r="R70" s="99">
        <v>0</v>
      </c>
      <c r="S70" s="99">
        <v>0</v>
      </c>
      <c r="T70" s="99">
        <v>0</v>
      </c>
      <c r="U70" s="99">
        <v>0</v>
      </c>
      <c r="V70" s="99">
        <v>0</v>
      </c>
      <c r="W70" s="122" t="s">
        <v>810</v>
      </c>
      <c r="X70" s="99"/>
      <c r="Y70" s="11" t="s">
        <v>812</v>
      </c>
    </row>
    <row r="71" spans="1:25">
      <c r="A71" s="47">
        <f t="shared" si="0"/>
        <v>50</v>
      </c>
      <c r="B71" s="11" t="s">
        <v>278</v>
      </c>
      <c r="C71" s="11">
        <v>2234</v>
      </c>
      <c r="D71" s="49" t="s">
        <v>17</v>
      </c>
      <c r="E71" s="47">
        <v>4</v>
      </c>
      <c r="F71" s="47">
        <v>4</v>
      </c>
      <c r="G71" s="47">
        <v>2</v>
      </c>
      <c r="H71" s="47">
        <v>4</v>
      </c>
      <c r="I71" s="47">
        <v>6</v>
      </c>
      <c r="J71" s="47">
        <v>8</v>
      </c>
      <c r="K71" s="47" t="s">
        <v>41</v>
      </c>
      <c r="L71" s="48">
        <v>8</v>
      </c>
      <c r="M71" s="48"/>
      <c r="N71" s="47"/>
      <c r="P71" s="99">
        <v>0</v>
      </c>
      <c r="Q71" s="99">
        <v>0</v>
      </c>
      <c r="R71" s="99">
        <v>0</v>
      </c>
      <c r="S71" s="99">
        <v>0</v>
      </c>
      <c r="T71" s="99">
        <v>0</v>
      </c>
      <c r="U71" s="99">
        <v>0</v>
      </c>
      <c r="V71" s="99">
        <v>0</v>
      </c>
      <c r="W71" s="122">
        <v>0</v>
      </c>
      <c r="X71" s="99"/>
      <c r="Y71" s="11" t="s">
        <v>784</v>
      </c>
    </row>
    <row r="72" spans="1:25">
      <c r="A72" s="47">
        <f t="shared" si="0"/>
        <v>51</v>
      </c>
      <c r="B72" s="11" t="s">
        <v>237</v>
      </c>
      <c r="C72" s="11">
        <v>1425</v>
      </c>
      <c r="D72" s="49" t="s">
        <v>17</v>
      </c>
      <c r="E72" s="47" t="s">
        <v>24</v>
      </c>
      <c r="F72" s="47">
        <v>0</v>
      </c>
      <c r="G72" s="47">
        <v>4</v>
      </c>
      <c r="H72" s="47">
        <v>4</v>
      </c>
      <c r="I72" s="47" t="s">
        <v>18</v>
      </c>
      <c r="J72" s="47" t="s">
        <v>14</v>
      </c>
      <c r="K72" s="47" t="s">
        <v>41</v>
      </c>
      <c r="L72" s="48">
        <v>8</v>
      </c>
      <c r="M72" s="48"/>
      <c r="N72" s="47"/>
      <c r="P72" s="99">
        <v>0</v>
      </c>
      <c r="Q72" s="99">
        <v>0</v>
      </c>
      <c r="R72" s="99">
        <v>0</v>
      </c>
      <c r="S72" s="99">
        <v>0</v>
      </c>
      <c r="T72" s="99">
        <v>0</v>
      </c>
      <c r="U72" s="99">
        <v>0</v>
      </c>
      <c r="V72" s="99">
        <v>0</v>
      </c>
      <c r="W72" s="122">
        <v>0</v>
      </c>
      <c r="X72" s="99"/>
      <c r="Y72" s="11" t="s">
        <v>784</v>
      </c>
    </row>
    <row r="73" spans="1:25">
      <c r="A73" s="47">
        <f t="shared" si="0"/>
        <v>52</v>
      </c>
      <c r="B73" s="78" t="s">
        <v>286</v>
      </c>
      <c r="C73" s="78">
        <v>2524</v>
      </c>
      <c r="D73" s="79" t="s">
        <v>14</v>
      </c>
      <c r="E73" s="80">
        <v>4</v>
      </c>
      <c r="F73" s="80">
        <v>6</v>
      </c>
      <c r="G73" s="80">
        <v>1</v>
      </c>
      <c r="H73" s="80">
        <v>4</v>
      </c>
      <c r="I73" s="80">
        <v>7</v>
      </c>
      <c r="J73" s="80">
        <v>8</v>
      </c>
      <c r="K73" s="80" t="s">
        <v>41</v>
      </c>
      <c r="L73" s="81">
        <v>9</v>
      </c>
      <c r="M73" s="81"/>
      <c r="N73" s="80"/>
      <c r="P73" s="99">
        <v>0</v>
      </c>
      <c r="Q73" s="99">
        <v>0</v>
      </c>
      <c r="R73" s="99">
        <v>0</v>
      </c>
      <c r="S73" s="99">
        <v>0</v>
      </c>
      <c r="T73" s="99">
        <v>0</v>
      </c>
      <c r="U73" s="99">
        <v>0</v>
      </c>
      <c r="V73" s="99">
        <v>0</v>
      </c>
      <c r="W73" s="122" t="s">
        <v>810</v>
      </c>
      <c r="X73" s="99"/>
      <c r="Y73" s="11" t="s">
        <v>784</v>
      </c>
    </row>
    <row r="74" spans="1:25">
      <c r="A74" s="47">
        <f t="shared" si="0"/>
        <v>53</v>
      </c>
      <c r="B74" s="58" t="s">
        <v>219</v>
      </c>
      <c r="C74" s="58">
        <v>1025</v>
      </c>
      <c r="D74" s="63" t="s">
        <v>14</v>
      </c>
      <c r="E74" s="64">
        <v>4</v>
      </c>
      <c r="F74" s="64">
        <v>8</v>
      </c>
      <c r="G74" s="64">
        <v>5</v>
      </c>
      <c r="H74" s="64">
        <v>4</v>
      </c>
      <c r="I74" s="64">
        <v>5</v>
      </c>
      <c r="J74" s="64" t="s">
        <v>15</v>
      </c>
      <c r="K74" s="64" t="s">
        <v>41</v>
      </c>
      <c r="L74" s="65">
        <v>9</v>
      </c>
      <c r="M74" s="65"/>
      <c r="N74" s="64"/>
      <c r="P74" s="99">
        <v>1</v>
      </c>
      <c r="Q74" s="99">
        <v>0</v>
      </c>
      <c r="R74" s="99">
        <v>0</v>
      </c>
      <c r="S74" s="99">
        <v>0</v>
      </c>
      <c r="T74" s="99">
        <v>0</v>
      </c>
      <c r="U74" s="99">
        <v>0</v>
      </c>
      <c r="V74" s="99">
        <v>0</v>
      </c>
      <c r="W74" s="122" t="s">
        <v>810</v>
      </c>
      <c r="X74" s="99"/>
      <c r="Y74" s="11" t="s">
        <v>784</v>
      </c>
    </row>
    <row r="75" spans="1:25">
      <c r="A75" s="47">
        <f t="shared" si="0"/>
        <v>54</v>
      </c>
      <c r="B75" s="11" t="s">
        <v>150</v>
      </c>
      <c r="C75" s="11">
        <v>2605</v>
      </c>
      <c r="D75" s="49" t="s">
        <v>14</v>
      </c>
      <c r="E75" s="47">
        <v>7</v>
      </c>
      <c r="F75" s="47">
        <v>7</v>
      </c>
      <c r="G75" s="47">
        <v>7</v>
      </c>
      <c r="H75" s="47">
        <v>4</v>
      </c>
      <c r="I75" s="47">
        <v>6</v>
      </c>
      <c r="J75" s="47">
        <v>4</v>
      </c>
      <c r="K75" s="47" t="s">
        <v>41</v>
      </c>
      <c r="L75" s="48">
        <v>7</v>
      </c>
      <c r="M75" s="48"/>
      <c r="N75" s="47"/>
      <c r="P75" s="99">
        <v>0</v>
      </c>
      <c r="Q75" s="99">
        <v>0</v>
      </c>
      <c r="R75" s="99">
        <v>0</v>
      </c>
      <c r="S75" s="99">
        <v>0</v>
      </c>
      <c r="T75" s="99">
        <v>0</v>
      </c>
      <c r="U75" s="99">
        <v>0</v>
      </c>
      <c r="V75" s="99">
        <v>0</v>
      </c>
      <c r="W75" s="122" t="s">
        <v>810</v>
      </c>
      <c r="X75" s="99"/>
      <c r="Y75" s="11" t="s">
        <v>824</v>
      </c>
    </row>
    <row r="76" spans="1:25">
      <c r="A76" s="47">
        <f t="shared" si="0"/>
        <v>55</v>
      </c>
      <c r="B76" s="58" t="s">
        <v>201</v>
      </c>
      <c r="C76" s="58">
        <v>717</v>
      </c>
      <c r="D76" s="63" t="s">
        <v>14</v>
      </c>
      <c r="E76" s="64">
        <v>6</v>
      </c>
      <c r="F76" s="64">
        <v>6</v>
      </c>
      <c r="G76" s="64" t="s">
        <v>15</v>
      </c>
      <c r="H76" s="64">
        <v>4</v>
      </c>
      <c r="I76" s="64">
        <v>9</v>
      </c>
      <c r="J76" s="64">
        <v>9</v>
      </c>
      <c r="K76" s="64" t="s">
        <v>41</v>
      </c>
      <c r="L76" s="65" t="s">
        <v>15</v>
      </c>
      <c r="M76" s="65"/>
      <c r="N76" s="64"/>
      <c r="P76" s="99">
        <v>0</v>
      </c>
      <c r="Q76" s="99">
        <v>0</v>
      </c>
      <c r="R76" s="99">
        <v>0</v>
      </c>
      <c r="S76" s="99">
        <v>0</v>
      </c>
      <c r="T76" s="99">
        <v>0</v>
      </c>
      <c r="U76" s="99">
        <v>0</v>
      </c>
      <c r="V76" s="99">
        <v>0</v>
      </c>
      <c r="W76" s="122">
        <v>10</v>
      </c>
      <c r="X76" s="99"/>
      <c r="Y76" s="11" t="s">
        <v>774</v>
      </c>
    </row>
    <row r="77" spans="1:25">
      <c r="A77" s="47">
        <f t="shared" si="0"/>
        <v>56</v>
      </c>
      <c r="B77" s="11" t="s">
        <v>256</v>
      </c>
      <c r="C77" s="11">
        <v>1824</v>
      </c>
      <c r="D77" s="49" t="s">
        <v>14</v>
      </c>
      <c r="E77" s="47">
        <v>3</v>
      </c>
      <c r="F77" s="47">
        <v>2</v>
      </c>
      <c r="G77" s="47">
        <v>5</v>
      </c>
      <c r="H77" s="47">
        <v>4</v>
      </c>
      <c r="I77" s="47">
        <v>9</v>
      </c>
      <c r="J77" s="47" t="s">
        <v>18</v>
      </c>
      <c r="K77" s="47" t="s">
        <v>41</v>
      </c>
      <c r="L77" s="48" t="s">
        <v>15</v>
      </c>
      <c r="M77" s="48"/>
      <c r="N77" s="47"/>
      <c r="P77" s="99">
        <v>0</v>
      </c>
      <c r="Q77" s="99">
        <v>0</v>
      </c>
      <c r="R77" s="99">
        <v>0</v>
      </c>
      <c r="S77" s="99">
        <v>0</v>
      </c>
      <c r="T77" s="99">
        <v>0</v>
      </c>
      <c r="U77" s="99">
        <v>0</v>
      </c>
      <c r="V77" s="99">
        <v>0</v>
      </c>
      <c r="W77" s="122">
        <v>10</v>
      </c>
      <c r="X77" s="99"/>
      <c r="Y77" s="11" t="s">
        <v>824</v>
      </c>
    </row>
    <row r="78" spans="1:25">
      <c r="A78" s="47">
        <f t="shared" si="0"/>
        <v>57</v>
      </c>
      <c r="B78" s="58" t="s">
        <v>137</v>
      </c>
      <c r="C78" s="58">
        <v>2210</v>
      </c>
      <c r="D78" s="63" t="s">
        <v>22</v>
      </c>
      <c r="E78" s="64">
        <v>7</v>
      </c>
      <c r="F78" s="64">
        <v>6</v>
      </c>
      <c r="G78" s="64">
        <v>7</v>
      </c>
      <c r="H78" s="64">
        <v>4</v>
      </c>
      <c r="I78" s="64">
        <v>4</v>
      </c>
      <c r="J78" s="64">
        <v>4</v>
      </c>
      <c r="K78" s="64" t="s">
        <v>41</v>
      </c>
      <c r="L78" s="65">
        <v>2</v>
      </c>
      <c r="M78" s="65"/>
      <c r="N78" s="64"/>
      <c r="P78" s="99">
        <v>0</v>
      </c>
      <c r="Q78" s="99">
        <v>0</v>
      </c>
      <c r="R78" s="99">
        <v>0</v>
      </c>
      <c r="S78" s="99">
        <v>0</v>
      </c>
      <c r="T78" s="99">
        <v>0</v>
      </c>
      <c r="U78" s="99">
        <v>0</v>
      </c>
      <c r="V78" s="99">
        <v>0</v>
      </c>
      <c r="W78" s="122">
        <v>0</v>
      </c>
      <c r="X78" s="99"/>
      <c r="Y78" s="11" t="s">
        <v>777</v>
      </c>
    </row>
    <row r="79" spans="1:25">
      <c r="A79" s="47">
        <f t="shared" si="0"/>
        <v>58</v>
      </c>
      <c r="B79" s="58" t="s">
        <v>82</v>
      </c>
      <c r="C79" s="58">
        <v>705</v>
      </c>
      <c r="D79" s="63" t="s">
        <v>18</v>
      </c>
      <c r="E79" s="64">
        <v>6</v>
      </c>
      <c r="F79" s="64">
        <v>5</v>
      </c>
      <c r="G79" s="64">
        <v>6</v>
      </c>
      <c r="H79" s="64">
        <v>4</v>
      </c>
      <c r="I79" s="64">
        <v>4</v>
      </c>
      <c r="J79" s="64">
        <v>0</v>
      </c>
      <c r="K79" s="64" t="s">
        <v>41</v>
      </c>
      <c r="L79" s="65" t="s">
        <v>15</v>
      </c>
      <c r="M79" s="65"/>
      <c r="N79" s="64"/>
      <c r="P79" s="99">
        <v>1</v>
      </c>
      <c r="Q79" s="99">
        <v>0</v>
      </c>
      <c r="R79" s="99">
        <v>2</v>
      </c>
      <c r="S79" s="99">
        <v>0</v>
      </c>
      <c r="T79" s="99">
        <v>0</v>
      </c>
      <c r="U79" s="99">
        <v>0</v>
      </c>
      <c r="V79" s="99">
        <v>0</v>
      </c>
      <c r="W79" s="122">
        <v>10</v>
      </c>
      <c r="X79" s="99"/>
      <c r="Y79" s="11" t="s">
        <v>820</v>
      </c>
    </row>
    <row r="80" spans="1:25">
      <c r="A80" s="47">
        <f t="shared" si="0"/>
        <v>59</v>
      </c>
      <c r="B80" s="11" t="s">
        <v>198</v>
      </c>
      <c r="C80" s="11">
        <v>611</v>
      </c>
      <c r="D80" s="49" t="s">
        <v>15</v>
      </c>
      <c r="E80" s="47">
        <v>4</v>
      </c>
      <c r="F80" s="47">
        <v>3</v>
      </c>
      <c r="G80" s="47">
        <v>2</v>
      </c>
      <c r="H80" s="47">
        <v>4</v>
      </c>
      <c r="I80" s="47">
        <v>4</v>
      </c>
      <c r="J80" s="47">
        <v>4</v>
      </c>
      <c r="K80" s="47" t="s">
        <v>41</v>
      </c>
      <c r="L80" s="48" t="s">
        <v>18</v>
      </c>
      <c r="M80" s="48"/>
      <c r="N80" s="47"/>
      <c r="P80" s="99">
        <v>1</v>
      </c>
      <c r="Q80" s="99">
        <v>0</v>
      </c>
      <c r="R80" s="99">
        <v>0</v>
      </c>
      <c r="S80" s="99">
        <v>0</v>
      </c>
      <c r="T80" s="99">
        <v>0</v>
      </c>
      <c r="U80" s="99">
        <v>0</v>
      </c>
      <c r="V80" s="99">
        <v>0</v>
      </c>
      <c r="W80" s="122">
        <v>20</v>
      </c>
      <c r="X80" s="99"/>
      <c r="Y80" s="11" t="s">
        <v>807</v>
      </c>
    </row>
    <row r="81" spans="1:25">
      <c r="A81" s="47">
        <f t="shared" si="0"/>
        <v>60</v>
      </c>
      <c r="B81" s="78" t="s">
        <v>260</v>
      </c>
      <c r="C81" s="78">
        <v>1919</v>
      </c>
      <c r="D81" s="79" t="s">
        <v>14</v>
      </c>
      <c r="E81" s="80" t="s">
        <v>15</v>
      </c>
      <c r="F81" s="80">
        <v>5</v>
      </c>
      <c r="G81" s="80" t="s">
        <v>15</v>
      </c>
      <c r="H81" s="80">
        <v>4</v>
      </c>
      <c r="I81" s="80">
        <v>5</v>
      </c>
      <c r="J81" s="80">
        <v>7</v>
      </c>
      <c r="K81" s="80" t="s">
        <v>41</v>
      </c>
      <c r="L81" s="81" t="s">
        <v>18</v>
      </c>
      <c r="M81" s="81"/>
      <c r="N81" s="80" t="s">
        <v>19</v>
      </c>
      <c r="P81" s="99">
        <v>1</v>
      </c>
      <c r="Q81" s="99">
        <v>0</v>
      </c>
      <c r="R81" s="99">
        <v>0</v>
      </c>
      <c r="S81" s="99">
        <v>0</v>
      </c>
      <c r="T81" s="99">
        <v>0</v>
      </c>
      <c r="U81" s="99">
        <v>0</v>
      </c>
      <c r="V81" s="99">
        <v>0</v>
      </c>
      <c r="W81" s="122">
        <v>30</v>
      </c>
      <c r="X81" s="99"/>
      <c r="Y81" s="11" t="s">
        <v>789</v>
      </c>
    </row>
    <row r="82" spans="1:25">
      <c r="A82" s="47">
        <f t="shared" si="0"/>
        <v>61</v>
      </c>
      <c r="B82" s="11" t="s">
        <v>172</v>
      </c>
      <c r="C82" s="11">
        <v>3006</v>
      </c>
      <c r="D82" s="49" t="s">
        <v>18</v>
      </c>
      <c r="E82" s="47">
        <v>4</v>
      </c>
      <c r="F82" s="47">
        <v>4</v>
      </c>
      <c r="G82" s="47">
        <v>5</v>
      </c>
      <c r="H82" s="47">
        <v>4</v>
      </c>
      <c r="I82" s="47">
        <v>7</v>
      </c>
      <c r="J82" s="47">
        <v>5</v>
      </c>
      <c r="K82" s="47" t="s">
        <v>41</v>
      </c>
      <c r="L82" s="48" t="s">
        <v>15</v>
      </c>
      <c r="M82" s="48"/>
      <c r="N82" s="47"/>
      <c r="P82" s="99">
        <v>0</v>
      </c>
      <c r="Q82" s="99">
        <v>2</v>
      </c>
      <c r="R82" s="99">
        <v>0</v>
      </c>
      <c r="S82" s="99">
        <v>0</v>
      </c>
      <c r="T82" s="99">
        <v>0</v>
      </c>
      <c r="U82" s="99">
        <v>0</v>
      </c>
      <c r="V82" s="99">
        <v>0</v>
      </c>
      <c r="W82" s="122">
        <v>10</v>
      </c>
      <c r="X82" s="99"/>
      <c r="Y82" s="11" t="s">
        <v>822</v>
      </c>
    </row>
    <row r="83" spans="1:25">
      <c r="A83" s="47">
        <f t="shared" si="0"/>
        <v>62</v>
      </c>
      <c r="B83" s="11" t="s">
        <v>262</v>
      </c>
      <c r="C83" s="11">
        <v>1932</v>
      </c>
      <c r="D83" s="49" t="s">
        <v>15</v>
      </c>
      <c r="E83" s="47">
        <v>5</v>
      </c>
      <c r="F83" s="47">
        <v>9</v>
      </c>
      <c r="G83" s="47">
        <v>3</v>
      </c>
      <c r="H83" s="47">
        <v>4</v>
      </c>
      <c r="I83" s="47">
        <v>5</v>
      </c>
      <c r="J83" s="47">
        <v>1</v>
      </c>
      <c r="K83" s="47" t="s">
        <v>41</v>
      </c>
      <c r="L83" s="48" t="s">
        <v>15</v>
      </c>
      <c r="M83" s="48"/>
      <c r="N83" s="47" t="s">
        <v>15</v>
      </c>
      <c r="P83" s="99">
        <v>0</v>
      </c>
      <c r="Q83" s="99">
        <v>4</v>
      </c>
      <c r="R83" s="99">
        <v>1</v>
      </c>
      <c r="S83" s="99">
        <v>0</v>
      </c>
      <c r="T83" s="99">
        <v>0</v>
      </c>
      <c r="U83" s="99">
        <v>0</v>
      </c>
      <c r="V83" s="99">
        <v>0</v>
      </c>
      <c r="W83" s="122">
        <v>20</v>
      </c>
      <c r="X83" s="99"/>
      <c r="Y83" s="11" t="s">
        <v>800</v>
      </c>
    </row>
    <row r="84" spans="1:25">
      <c r="A84" s="47">
        <f t="shared" si="0"/>
        <v>63</v>
      </c>
      <c r="B84" s="11" t="s">
        <v>96</v>
      </c>
      <c r="C84" s="11">
        <v>1105</v>
      </c>
      <c r="D84" s="49" t="s">
        <v>18</v>
      </c>
      <c r="E84" s="47">
        <v>5</v>
      </c>
      <c r="F84" s="47">
        <v>9</v>
      </c>
      <c r="G84" s="47">
        <v>5</v>
      </c>
      <c r="H84" s="47">
        <v>4</v>
      </c>
      <c r="I84" s="47">
        <v>5</v>
      </c>
      <c r="J84" s="47">
        <v>5</v>
      </c>
      <c r="K84" s="47" t="s">
        <v>41</v>
      </c>
      <c r="L84" s="48">
        <v>9</v>
      </c>
      <c r="M84" s="48"/>
      <c r="N84" s="47"/>
      <c r="P84" s="99">
        <v>0</v>
      </c>
      <c r="Q84" s="99">
        <v>1</v>
      </c>
      <c r="R84" s="99">
        <v>0</v>
      </c>
      <c r="S84" s="99">
        <v>0</v>
      </c>
      <c r="T84" s="99">
        <v>0</v>
      </c>
      <c r="U84" s="99">
        <v>0</v>
      </c>
      <c r="V84" s="99">
        <v>0</v>
      </c>
      <c r="W84" s="122" t="s">
        <v>810</v>
      </c>
      <c r="X84" s="99"/>
      <c r="Y84" s="11" t="s">
        <v>770</v>
      </c>
    </row>
    <row r="85" spans="1:25">
      <c r="A85" s="47">
        <f t="shared" si="0"/>
        <v>64</v>
      </c>
      <c r="B85" s="11" t="s">
        <v>254</v>
      </c>
      <c r="C85" s="11">
        <v>1738</v>
      </c>
      <c r="D85" s="49" t="s">
        <v>18</v>
      </c>
      <c r="E85" s="47">
        <v>4</v>
      </c>
      <c r="F85" s="47">
        <v>3</v>
      </c>
      <c r="G85" s="47">
        <v>7</v>
      </c>
      <c r="H85" s="47">
        <v>4</v>
      </c>
      <c r="I85" s="47">
        <v>8</v>
      </c>
      <c r="J85" s="47">
        <v>7</v>
      </c>
      <c r="K85" s="47" t="s">
        <v>41</v>
      </c>
      <c r="L85" s="48">
        <v>9</v>
      </c>
      <c r="M85" s="48"/>
      <c r="N85" s="47"/>
      <c r="P85" s="99">
        <v>1</v>
      </c>
      <c r="Q85" s="99">
        <v>0</v>
      </c>
      <c r="R85" s="99">
        <v>0</v>
      </c>
      <c r="S85" s="99">
        <v>0</v>
      </c>
      <c r="T85" s="99">
        <v>0</v>
      </c>
      <c r="U85" s="99">
        <v>0</v>
      </c>
      <c r="V85" s="99">
        <v>0</v>
      </c>
      <c r="W85" s="122" t="s">
        <v>810</v>
      </c>
      <c r="X85" s="99"/>
      <c r="Y85" s="11" t="s">
        <v>803</v>
      </c>
    </row>
    <row r="86" spans="1:25">
      <c r="A86" s="47">
        <f t="shared" si="0"/>
        <v>65</v>
      </c>
      <c r="B86" s="11" t="s">
        <v>94</v>
      </c>
      <c r="C86" s="11">
        <v>1006</v>
      </c>
      <c r="D86" s="49" t="s">
        <v>15</v>
      </c>
      <c r="E86" s="47">
        <v>0</v>
      </c>
      <c r="F86" s="47">
        <v>0</v>
      </c>
      <c r="G86" s="47">
        <v>0</v>
      </c>
      <c r="H86" s="47">
        <v>4</v>
      </c>
      <c r="I86" s="47">
        <v>6</v>
      </c>
      <c r="J86" s="47">
        <v>9</v>
      </c>
      <c r="K86" s="47" t="s">
        <v>41</v>
      </c>
      <c r="L86" s="48" t="s">
        <v>15</v>
      </c>
      <c r="M86" s="48"/>
      <c r="N86" s="47" t="s">
        <v>23</v>
      </c>
      <c r="P86" s="99">
        <v>1</v>
      </c>
      <c r="Q86" s="99">
        <v>1</v>
      </c>
      <c r="R86" s="99">
        <v>2</v>
      </c>
      <c r="S86" s="99">
        <v>0</v>
      </c>
      <c r="T86" s="99">
        <v>0</v>
      </c>
      <c r="U86" s="99">
        <v>0</v>
      </c>
      <c r="V86" s="99">
        <v>0</v>
      </c>
      <c r="W86" s="122">
        <v>20</v>
      </c>
      <c r="X86" s="99"/>
      <c r="Y86" s="11" t="s">
        <v>768</v>
      </c>
    </row>
    <row r="87" spans="1:25">
      <c r="A87" s="47">
        <f t="shared" si="0"/>
        <v>66</v>
      </c>
      <c r="B87" s="78" t="s">
        <v>72</v>
      </c>
      <c r="C87" s="78">
        <v>505</v>
      </c>
      <c r="D87" s="79" t="s">
        <v>14</v>
      </c>
      <c r="E87" s="80">
        <v>1</v>
      </c>
      <c r="F87" s="80">
        <v>5</v>
      </c>
      <c r="G87" s="80">
        <v>0</v>
      </c>
      <c r="H87" s="80">
        <v>4</v>
      </c>
      <c r="I87" s="80">
        <v>3</v>
      </c>
      <c r="J87" s="80">
        <v>4</v>
      </c>
      <c r="K87" s="80" t="s">
        <v>41</v>
      </c>
      <c r="L87" s="81" t="s">
        <v>15</v>
      </c>
      <c r="M87" s="81"/>
      <c r="N87" s="80" t="s">
        <v>23</v>
      </c>
      <c r="P87" s="99">
        <v>0</v>
      </c>
      <c r="Q87" s="99">
        <v>0</v>
      </c>
      <c r="R87" s="99">
        <v>0</v>
      </c>
      <c r="S87" s="99">
        <v>0</v>
      </c>
      <c r="T87" s="99">
        <v>0</v>
      </c>
      <c r="U87" s="99">
        <v>0</v>
      </c>
      <c r="V87" s="99">
        <v>0</v>
      </c>
      <c r="W87" s="122">
        <v>10</v>
      </c>
      <c r="X87" s="99"/>
      <c r="Y87" s="11" t="s">
        <v>772</v>
      </c>
    </row>
    <row r="88" spans="1:25">
      <c r="A88" s="47">
        <f t="shared" ref="A88:A151" si="1">A87+1</f>
        <v>67</v>
      </c>
      <c r="B88" s="11" t="s">
        <v>281</v>
      </c>
      <c r="C88" s="11">
        <v>2419</v>
      </c>
      <c r="D88" s="49" t="s">
        <v>14</v>
      </c>
      <c r="E88" s="47">
        <v>6</v>
      </c>
      <c r="F88" s="47">
        <v>3</v>
      </c>
      <c r="G88" s="47">
        <v>8</v>
      </c>
      <c r="H88" s="47">
        <v>4</v>
      </c>
      <c r="I88" s="47">
        <v>6</v>
      </c>
      <c r="J88" s="47">
        <v>5</v>
      </c>
      <c r="K88" s="47" t="s">
        <v>41</v>
      </c>
      <c r="L88" s="48">
        <v>9</v>
      </c>
      <c r="M88" s="48"/>
      <c r="N88" s="47" t="s">
        <v>23</v>
      </c>
      <c r="P88" s="99">
        <v>0</v>
      </c>
      <c r="Q88" s="99">
        <v>0</v>
      </c>
      <c r="R88" s="99">
        <v>0</v>
      </c>
      <c r="S88" s="99">
        <v>0</v>
      </c>
      <c r="T88" s="99">
        <v>0</v>
      </c>
      <c r="U88" s="99">
        <v>0</v>
      </c>
      <c r="V88" s="99">
        <v>0</v>
      </c>
      <c r="W88" s="122">
        <v>20</v>
      </c>
      <c r="X88" s="99"/>
      <c r="Y88" s="11" t="s">
        <v>772</v>
      </c>
    </row>
    <row r="89" spans="1:25">
      <c r="A89" s="47">
        <f t="shared" si="1"/>
        <v>68</v>
      </c>
      <c r="B89" s="78" t="s">
        <v>144</v>
      </c>
      <c r="C89" s="78">
        <v>2507</v>
      </c>
      <c r="D89" s="79" t="s">
        <v>14</v>
      </c>
      <c r="E89" s="80">
        <v>2</v>
      </c>
      <c r="F89" s="80">
        <v>5</v>
      </c>
      <c r="G89" s="80">
        <v>4</v>
      </c>
      <c r="H89" s="80">
        <v>4</v>
      </c>
      <c r="I89" s="80">
        <v>8</v>
      </c>
      <c r="J89" s="80">
        <v>6</v>
      </c>
      <c r="K89" s="80" t="s">
        <v>41</v>
      </c>
      <c r="L89" s="81">
        <v>9</v>
      </c>
      <c r="M89" s="81"/>
      <c r="N89" s="80" t="s">
        <v>23</v>
      </c>
      <c r="P89" s="99">
        <v>0</v>
      </c>
      <c r="Q89" s="99">
        <v>0</v>
      </c>
      <c r="R89" s="99">
        <v>1</v>
      </c>
      <c r="S89" s="99">
        <v>0</v>
      </c>
      <c r="T89" s="99">
        <v>0</v>
      </c>
      <c r="U89" s="99">
        <v>0</v>
      </c>
      <c r="V89" s="99">
        <v>0</v>
      </c>
      <c r="W89" s="122">
        <v>10</v>
      </c>
      <c r="X89" s="99"/>
      <c r="Y89" s="11" t="s">
        <v>772</v>
      </c>
    </row>
    <row r="90" spans="1:25">
      <c r="A90" s="47">
        <f t="shared" si="1"/>
        <v>69</v>
      </c>
      <c r="B90" s="78" t="s">
        <v>274</v>
      </c>
      <c r="C90" s="78">
        <v>2132</v>
      </c>
      <c r="D90" s="79" t="s">
        <v>14</v>
      </c>
      <c r="E90" s="80">
        <v>6</v>
      </c>
      <c r="F90" s="80">
        <v>5</v>
      </c>
      <c r="G90" s="80">
        <v>4</v>
      </c>
      <c r="H90" s="80">
        <v>4</v>
      </c>
      <c r="I90" s="80">
        <v>7</v>
      </c>
      <c r="J90" s="80">
        <v>5</v>
      </c>
      <c r="K90" s="80" t="s">
        <v>41</v>
      </c>
      <c r="L90" s="81">
        <v>8</v>
      </c>
      <c r="M90" s="81"/>
      <c r="N90" s="80" t="s">
        <v>23</v>
      </c>
      <c r="P90" s="99">
        <v>0</v>
      </c>
      <c r="Q90" s="99">
        <v>0</v>
      </c>
      <c r="R90" s="99">
        <v>2</v>
      </c>
      <c r="S90" s="99">
        <v>0</v>
      </c>
      <c r="T90" s="99">
        <v>0</v>
      </c>
      <c r="U90" s="99">
        <v>0</v>
      </c>
      <c r="V90" s="99">
        <v>0</v>
      </c>
      <c r="W90" s="122">
        <v>10</v>
      </c>
      <c r="X90" s="99"/>
      <c r="Y90" s="11" t="s">
        <v>772</v>
      </c>
    </row>
    <row r="91" spans="1:25">
      <c r="A91" s="47">
        <f t="shared" si="1"/>
        <v>70</v>
      </c>
      <c r="B91" s="11" t="s">
        <v>246</v>
      </c>
      <c r="C91" s="11">
        <v>1631</v>
      </c>
      <c r="D91" s="49" t="s">
        <v>14</v>
      </c>
      <c r="E91" s="47">
        <v>4</v>
      </c>
      <c r="F91" s="47">
        <v>4</v>
      </c>
      <c r="G91" s="47">
        <v>2</v>
      </c>
      <c r="H91" s="47">
        <v>4</v>
      </c>
      <c r="I91" s="47">
        <v>7</v>
      </c>
      <c r="J91" s="47">
        <v>8</v>
      </c>
      <c r="K91" s="47" t="s">
        <v>41</v>
      </c>
      <c r="L91" s="48">
        <v>5</v>
      </c>
      <c r="M91" s="48"/>
      <c r="N91" s="47" t="s">
        <v>23</v>
      </c>
      <c r="P91" s="99">
        <v>0</v>
      </c>
      <c r="Q91" s="99">
        <v>0</v>
      </c>
      <c r="R91" s="99">
        <v>0</v>
      </c>
      <c r="S91" s="99">
        <v>0</v>
      </c>
      <c r="T91" s="99">
        <v>0</v>
      </c>
      <c r="U91" s="99">
        <v>0</v>
      </c>
      <c r="V91" s="99">
        <v>0</v>
      </c>
      <c r="W91" s="122" t="s">
        <v>810</v>
      </c>
      <c r="X91" s="99"/>
      <c r="Y91" s="11" t="s">
        <v>772</v>
      </c>
    </row>
    <row r="92" spans="1:25">
      <c r="A92" s="47">
        <f t="shared" si="1"/>
        <v>71</v>
      </c>
      <c r="B92" s="11" t="s">
        <v>95</v>
      </c>
      <c r="C92" s="11">
        <v>1102</v>
      </c>
      <c r="D92" s="49" t="s">
        <v>16</v>
      </c>
      <c r="E92" s="47">
        <v>7</v>
      </c>
      <c r="F92" s="47">
        <v>2</v>
      </c>
      <c r="G92" s="47">
        <v>9</v>
      </c>
      <c r="H92" s="47">
        <v>4</v>
      </c>
      <c r="I92" s="47" t="s">
        <v>15</v>
      </c>
      <c r="J92" s="47" t="s">
        <v>15</v>
      </c>
      <c r="K92" s="47" t="s">
        <v>41</v>
      </c>
      <c r="L92" s="48">
        <v>9</v>
      </c>
      <c r="M92" s="48"/>
      <c r="N92" s="47" t="s">
        <v>23</v>
      </c>
      <c r="P92" s="99">
        <v>0</v>
      </c>
      <c r="Q92" s="99">
        <v>0</v>
      </c>
      <c r="R92" s="99">
        <v>0</v>
      </c>
      <c r="S92" s="99">
        <v>0</v>
      </c>
      <c r="T92" s="99">
        <v>0</v>
      </c>
      <c r="U92" s="99">
        <v>0</v>
      </c>
      <c r="V92" s="99">
        <v>0</v>
      </c>
      <c r="W92" s="122" t="s">
        <v>810</v>
      </c>
      <c r="X92" s="99"/>
      <c r="Y92" s="11" t="s">
        <v>782</v>
      </c>
    </row>
    <row r="93" spans="1:25">
      <c r="A93" s="47">
        <f t="shared" si="1"/>
        <v>72</v>
      </c>
      <c r="B93" s="11" t="s">
        <v>73</v>
      </c>
      <c r="C93" s="11">
        <v>506</v>
      </c>
      <c r="D93" s="49" t="s">
        <v>16</v>
      </c>
      <c r="E93" s="47">
        <v>5</v>
      </c>
      <c r="F93" s="47">
        <v>3</v>
      </c>
      <c r="G93" s="47">
        <v>1</v>
      </c>
      <c r="H93" s="47">
        <v>4</v>
      </c>
      <c r="I93" s="47">
        <v>7</v>
      </c>
      <c r="J93" s="47">
        <v>7</v>
      </c>
      <c r="K93" s="47" t="s">
        <v>41</v>
      </c>
      <c r="L93" s="48" t="s">
        <v>18</v>
      </c>
      <c r="M93" s="48"/>
      <c r="N93" s="47"/>
      <c r="P93" s="99">
        <v>0</v>
      </c>
      <c r="Q93" s="99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122">
        <v>20</v>
      </c>
      <c r="X93" s="99"/>
      <c r="Y93" s="11" t="s">
        <v>783</v>
      </c>
    </row>
    <row r="94" spans="1:25">
      <c r="A94" s="47">
        <f t="shared" si="1"/>
        <v>73</v>
      </c>
      <c r="B94" s="78" t="s">
        <v>238</v>
      </c>
      <c r="C94" s="78">
        <v>1430</v>
      </c>
      <c r="D94" s="79" t="s">
        <v>14</v>
      </c>
      <c r="E94" s="80">
        <v>2</v>
      </c>
      <c r="F94" s="80">
        <v>5</v>
      </c>
      <c r="G94" s="80">
        <v>1</v>
      </c>
      <c r="H94" s="80">
        <v>4</v>
      </c>
      <c r="I94" s="80">
        <v>1</v>
      </c>
      <c r="J94" s="80">
        <v>2</v>
      </c>
      <c r="K94" s="80" t="s">
        <v>41</v>
      </c>
      <c r="L94" s="81">
        <v>5</v>
      </c>
      <c r="M94" s="81"/>
      <c r="N94" s="80" t="s">
        <v>23</v>
      </c>
      <c r="P94" s="99">
        <v>0</v>
      </c>
      <c r="Q94" s="99">
        <v>0</v>
      </c>
      <c r="R94" s="99">
        <v>0</v>
      </c>
      <c r="S94" s="99">
        <v>0</v>
      </c>
      <c r="T94" s="99">
        <v>0</v>
      </c>
      <c r="U94" s="99">
        <v>0</v>
      </c>
      <c r="V94" s="99">
        <v>0</v>
      </c>
      <c r="W94" s="122">
        <v>10</v>
      </c>
      <c r="X94" s="99"/>
      <c r="Y94" s="11" t="s">
        <v>829</v>
      </c>
    </row>
    <row r="95" spans="1:25">
      <c r="A95" s="47">
        <f t="shared" si="1"/>
        <v>74</v>
      </c>
      <c r="B95" s="78" t="s">
        <v>128</v>
      </c>
      <c r="C95" s="78">
        <v>2010</v>
      </c>
      <c r="D95" s="79" t="s">
        <v>18</v>
      </c>
      <c r="E95" s="80">
        <v>5</v>
      </c>
      <c r="F95" s="80">
        <v>5</v>
      </c>
      <c r="G95" s="80">
        <v>4</v>
      </c>
      <c r="H95" s="80">
        <v>4</v>
      </c>
      <c r="I95" s="80">
        <v>3</v>
      </c>
      <c r="J95" s="80">
        <v>4</v>
      </c>
      <c r="K95" s="80" t="s">
        <v>41</v>
      </c>
      <c r="L95" s="81">
        <v>9</v>
      </c>
      <c r="M95" s="81"/>
      <c r="N95" s="80"/>
      <c r="P95" s="99">
        <v>1</v>
      </c>
      <c r="Q95" s="99">
        <v>1</v>
      </c>
      <c r="R95" s="99">
        <v>4</v>
      </c>
      <c r="S95" s="99">
        <v>0</v>
      </c>
      <c r="T95" s="99">
        <v>0</v>
      </c>
      <c r="U95" s="99">
        <v>0</v>
      </c>
      <c r="V95" s="99">
        <v>0</v>
      </c>
      <c r="W95" s="122" t="s">
        <v>810</v>
      </c>
      <c r="X95" s="99"/>
      <c r="Y95" s="11" t="s">
        <v>769</v>
      </c>
    </row>
    <row r="96" spans="1:25">
      <c r="A96" s="47">
        <f t="shared" si="1"/>
        <v>75</v>
      </c>
      <c r="B96" s="78" t="s">
        <v>227</v>
      </c>
      <c r="C96" s="78">
        <v>1231</v>
      </c>
      <c r="D96" s="79" t="s">
        <v>18</v>
      </c>
      <c r="E96" s="80">
        <v>3</v>
      </c>
      <c r="F96" s="80">
        <v>5</v>
      </c>
      <c r="G96" s="80">
        <v>0</v>
      </c>
      <c r="H96" s="80">
        <v>4</v>
      </c>
      <c r="I96" s="80">
        <v>5</v>
      </c>
      <c r="J96" s="80">
        <v>5</v>
      </c>
      <c r="K96" s="80" t="s">
        <v>41</v>
      </c>
      <c r="L96" s="81">
        <v>8</v>
      </c>
      <c r="M96" s="81"/>
      <c r="N96" s="80"/>
      <c r="P96" s="99">
        <v>1</v>
      </c>
      <c r="Q96" s="99">
        <v>1</v>
      </c>
      <c r="R96" s="99">
        <v>1</v>
      </c>
      <c r="S96" s="99">
        <v>0</v>
      </c>
      <c r="T96" s="99">
        <v>0</v>
      </c>
      <c r="U96" s="99">
        <v>0</v>
      </c>
      <c r="V96" s="99">
        <v>0</v>
      </c>
      <c r="W96" s="122" t="s">
        <v>810</v>
      </c>
      <c r="X96" s="99"/>
      <c r="Y96" s="11" t="s">
        <v>769</v>
      </c>
    </row>
    <row r="97" spans="1:25">
      <c r="A97" s="47">
        <f t="shared" si="1"/>
        <v>76</v>
      </c>
      <c r="B97" s="11" t="s">
        <v>319</v>
      </c>
      <c r="C97" s="11">
        <v>3029</v>
      </c>
      <c r="D97" s="49" t="s">
        <v>17</v>
      </c>
      <c r="E97" s="47">
        <v>5</v>
      </c>
      <c r="F97" s="47">
        <v>3</v>
      </c>
      <c r="G97" s="47">
        <v>5</v>
      </c>
      <c r="H97" s="47">
        <v>3</v>
      </c>
      <c r="I97" s="47">
        <v>3</v>
      </c>
      <c r="J97" s="47">
        <v>5</v>
      </c>
      <c r="K97" s="47" t="s">
        <v>41</v>
      </c>
      <c r="L97" s="48">
        <v>8</v>
      </c>
      <c r="M97" s="48"/>
      <c r="N97" s="47"/>
      <c r="P97" s="99">
        <v>0</v>
      </c>
      <c r="Q97" s="99">
        <v>0</v>
      </c>
      <c r="R97" s="99">
        <v>0</v>
      </c>
      <c r="S97" s="99">
        <v>0</v>
      </c>
      <c r="T97" s="99">
        <v>0</v>
      </c>
      <c r="U97" s="99">
        <v>0</v>
      </c>
      <c r="V97" s="99">
        <v>0</v>
      </c>
      <c r="W97" s="122">
        <v>0</v>
      </c>
      <c r="X97" s="99"/>
      <c r="Y97" s="11" t="s">
        <v>804</v>
      </c>
    </row>
    <row r="98" spans="1:25">
      <c r="A98" s="47">
        <f t="shared" si="1"/>
        <v>77</v>
      </c>
      <c r="B98" s="11" t="s">
        <v>120</v>
      </c>
      <c r="C98" s="11">
        <v>1810</v>
      </c>
      <c r="D98" s="49" t="s">
        <v>14</v>
      </c>
      <c r="E98" s="47">
        <v>7</v>
      </c>
      <c r="F98" s="47">
        <v>2</v>
      </c>
      <c r="G98" s="47">
        <v>8</v>
      </c>
      <c r="H98" s="47">
        <v>3</v>
      </c>
      <c r="I98" s="47">
        <v>1</v>
      </c>
      <c r="J98" s="47">
        <v>0</v>
      </c>
      <c r="K98" s="47" t="s">
        <v>41</v>
      </c>
      <c r="L98" s="48">
        <v>7</v>
      </c>
      <c r="M98" s="48"/>
      <c r="N98" s="47"/>
      <c r="P98" s="99">
        <v>0</v>
      </c>
      <c r="Q98" s="99">
        <v>0</v>
      </c>
      <c r="R98" s="99">
        <v>0</v>
      </c>
      <c r="S98" s="99">
        <v>0</v>
      </c>
      <c r="T98" s="99">
        <v>0</v>
      </c>
      <c r="U98" s="99">
        <v>0</v>
      </c>
      <c r="V98" s="99">
        <v>0</v>
      </c>
      <c r="W98" s="122" t="s">
        <v>810</v>
      </c>
      <c r="X98" s="99"/>
      <c r="Y98" s="11" t="s">
        <v>813</v>
      </c>
    </row>
    <row r="99" spans="1:25">
      <c r="A99" s="47">
        <f t="shared" si="1"/>
        <v>78</v>
      </c>
      <c r="B99" s="58" t="s">
        <v>129</v>
      </c>
      <c r="C99" s="58">
        <v>2105</v>
      </c>
      <c r="D99" s="63" t="s">
        <v>14</v>
      </c>
      <c r="E99" s="64">
        <v>6</v>
      </c>
      <c r="F99" s="64">
        <v>6</v>
      </c>
      <c r="G99" s="64">
        <v>5</v>
      </c>
      <c r="H99" s="64">
        <v>3</v>
      </c>
      <c r="I99" s="64">
        <v>4</v>
      </c>
      <c r="J99" s="64">
        <v>6</v>
      </c>
      <c r="K99" s="64" t="s">
        <v>41</v>
      </c>
      <c r="L99" s="65">
        <v>5</v>
      </c>
      <c r="M99" s="65"/>
      <c r="N99" s="64"/>
      <c r="P99" s="99">
        <v>0</v>
      </c>
      <c r="Q99" s="99">
        <v>0</v>
      </c>
      <c r="R99" s="99">
        <v>0</v>
      </c>
      <c r="S99" s="99">
        <v>0</v>
      </c>
      <c r="T99" s="99">
        <v>0</v>
      </c>
      <c r="U99" s="99">
        <v>0</v>
      </c>
      <c r="V99" s="99">
        <v>0</v>
      </c>
      <c r="W99" s="122" t="s">
        <v>810</v>
      </c>
      <c r="X99" s="99"/>
      <c r="Y99" s="11" t="s">
        <v>784</v>
      </c>
    </row>
    <row r="100" spans="1:25">
      <c r="A100" s="47">
        <f t="shared" si="1"/>
        <v>79</v>
      </c>
      <c r="B100" s="11" t="s">
        <v>228</v>
      </c>
      <c r="C100" s="11">
        <v>1233</v>
      </c>
      <c r="D100" s="49" t="s">
        <v>14</v>
      </c>
      <c r="E100" s="47">
        <v>6</v>
      </c>
      <c r="F100" s="47">
        <v>9</v>
      </c>
      <c r="G100" s="47">
        <v>9</v>
      </c>
      <c r="H100" s="47">
        <v>3</v>
      </c>
      <c r="I100" s="47">
        <v>7</v>
      </c>
      <c r="J100" s="47">
        <v>1</v>
      </c>
      <c r="K100" s="47" t="s">
        <v>41</v>
      </c>
      <c r="L100" s="48">
        <v>9</v>
      </c>
      <c r="M100" s="48"/>
      <c r="N100" s="47"/>
      <c r="P100" s="99">
        <v>0</v>
      </c>
      <c r="Q100" s="99">
        <v>0</v>
      </c>
      <c r="R100" s="99">
        <v>0</v>
      </c>
      <c r="S100" s="99">
        <v>0</v>
      </c>
      <c r="T100" s="99">
        <v>0</v>
      </c>
      <c r="U100" s="99">
        <v>0</v>
      </c>
      <c r="V100" s="99">
        <v>0</v>
      </c>
      <c r="W100" s="122" t="s">
        <v>810</v>
      </c>
      <c r="X100" s="99"/>
      <c r="Y100" s="11" t="s">
        <v>824</v>
      </c>
    </row>
    <row r="101" spans="1:25">
      <c r="A101" s="47">
        <f t="shared" si="1"/>
        <v>80</v>
      </c>
      <c r="B101" s="11" t="s">
        <v>74</v>
      </c>
      <c r="C101" s="11">
        <v>507</v>
      </c>
      <c r="D101" s="49" t="s">
        <v>14</v>
      </c>
      <c r="E101" s="47">
        <v>7</v>
      </c>
      <c r="F101" s="47">
        <v>9</v>
      </c>
      <c r="G101" s="47">
        <v>6</v>
      </c>
      <c r="H101" s="47">
        <v>3</v>
      </c>
      <c r="I101" s="47">
        <v>1</v>
      </c>
      <c r="J101" s="47">
        <v>2</v>
      </c>
      <c r="K101" s="47" t="s">
        <v>41</v>
      </c>
      <c r="L101" s="48">
        <v>9</v>
      </c>
      <c r="M101" s="48"/>
      <c r="N101" s="47"/>
      <c r="P101" s="99">
        <v>0</v>
      </c>
      <c r="Q101" s="99">
        <v>0</v>
      </c>
      <c r="R101" s="99">
        <v>0</v>
      </c>
      <c r="S101" s="99">
        <v>0</v>
      </c>
      <c r="T101" s="99">
        <v>0</v>
      </c>
      <c r="U101" s="99">
        <v>0</v>
      </c>
      <c r="V101" s="99">
        <v>0</v>
      </c>
      <c r="W101" s="122" t="s">
        <v>810</v>
      </c>
      <c r="X101" s="99"/>
      <c r="Y101" s="11" t="s">
        <v>824</v>
      </c>
    </row>
    <row r="102" spans="1:25">
      <c r="A102" s="47">
        <f t="shared" si="1"/>
        <v>81</v>
      </c>
      <c r="B102" s="11" t="s">
        <v>117</v>
      </c>
      <c r="C102" s="11">
        <v>1802</v>
      </c>
      <c r="D102" s="49" t="s">
        <v>14</v>
      </c>
      <c r="E102" s="47">
        <v>4</v>
      </c>
      <c r="F102" s="47">
        <v>2</v>
      </c>
      <c r="G102" s="47">
        <v>3</v>
      </c>
      <c r="H102" s="47">
        <v>3</v>
      </c>
      <c r="I102" s="47">
        <v>3</v>
      </c>
      <c r="J102" s="47">
        <v>5</v>
      </c>
      <c r="K102" s="47" t="s">
        <v>41</v>
      </c>
      <c r="L102" s="48">
        <v>6</v>
      </c>
      <c r="M102" s="48"/>
      <c r="N102" s="47"/>
      <c r="P102" s="99">
        <v>0</v>
      </c>
      <c r="Q102" s="99">
        <v>0</v>
      </c>
      <c r="R102" s="99">
        <v>0</v>
      </c>
      <c r="S102" s="99">
        <v>0</v>
      </c>
      <c r="T102" s="99">
        <v>0</v>
      </c>
      <c r="U102" s="99">
        <v>0</v>
      </c>
      <c r="V102" s="99">
        <v>0</v>
      </c>
      <c r="W102" s="122" t="s">
        <v>810</v>
      </c>
      <c r="X102" s="99"/>
      <c r="Y102" s="11" t="s">
        <v>824</v>
      </c>
    </row>
    <row r="103" spans="1:25">
      <c r="A103" s="47">
        <f t="shared" si="1"/>
        <v>82</v>
      </c>
      <c r="B103" s="11" t="s">
        <v>218</v>
      </c>
      <c r="C103" s="11">
        <v>1021</v>
      </c>
      <c r="D103" s="49" t="s">
        <v>14</v>
      </c>
      <c r="E103" s="47">
        <v>5</v>
      </c>
      <c r="F103" s="47">
        <v>2</v>
      </c>
      <c r="G103" s="47">
        <v>4</v>
      </c>
      <c r="H103" s="47">
        <v>3</v>
      </c>
      <c r="I103" s="47">
        <v>4</v>
      </c>
      <c r="J103" s="47">
        <v>5</v>
      </c>
      <c r="K103" s="47" t="s">
        <v>41</v>
      </c>
      <c r="L103" s="48">
        <v>5</v>
      </c>
      <c r="M103" s="48"/>
      <c r="N103" s="47"/>
      <c r="P103" s="99">
        <v>0</v>
      </c>
      <c r="Q103" s="99">
        <v>0</v>
      </c>
      <c r="R103" s="99">
        <v>0</v>
      </c>
      <c r="S103" s="99">
        <v>0</v>
      </c>
      <c r="T103" s="99">
        <v>0</v>
      </c>
      <c r="U103" s="99">
        <v>0</v>
      </c>
      <c r="V103" s="99">
        <v>0</v>
      </c>
      <c r="W103" s="122" t="s">
        <v>810</v>
      </c>
      <c r="X103" s="99"/>
      <c r="Y103" s="11" t="s">
        <v>813</v>
      </c>
    </row>
    <row r="104" spans="1:25">
      <c r="A104" s="47">
        <f t="shared" si="1"/>
        <v>83</v>
      </c>
      <c r="B104" s="11" t="s">
        <v>222</v>
      </c>
      <c r="C104" s="11">
        <v>1112</v>
      </c>
      <c r="D104" s="49" t="s">
        <v>14</v>
      </c>
      <c r="E104" s="47">
        <v>5</v>
      </c>
      <c r="F104" s="47">
        <v>7</v>
      </c>
      <c r="G104" s="47">
        <v>7</v>
      </c>
      <c r="H104" s="47">
        <v>3</v>
      </c>
      <c r="I104" s="47">
        <v>8</v>
      </c>
      <c r="J104" s="47" t="s">
        <v>15</v>
      </c>
      <c r="K104" s="47" t="s">
        <v>41</v>
      </c>
      <c r="L104" s="48">
        <v>5</v>
      </c>
      <c r="M104" s="48"/>
      <c r="N104" s="47"/>
      <c r="P104" s="99">
        <v>0</v>
      </c>
      <c r="Q104" s="99">
        <v>0</v>
      </c>
      <c r="R104" s="99">
        <v>0</v>
      </c>
      <c r="S104" s="99">
        <v>0</v>
      </c>
      <c r="T104" s="99">
        <v>0</v>
      </c>
      <c r="U104" s="99">
        <v>0</v>
      </c>
      <c r="V104" s="99">
        <v>0</v>
      </c>
      <c r="W104" s="122" t="s">
        <v>810</v>
      </c>
      <c r="X104" s="99"/>
      <c r="Y104" s="11" t="s">
        <v>813</v>
      </c>
    </row>
    <row r="105" spans="1:25">
      <c r="A105" s="47">
        <f t="shared" si="1"/>
        <v>84</v>
      </c>
      <c r="B105" s="11" t="s">
        <v>153</v>
      </c>
      <c r="C105" s="11">
        <v>2610</v>
      </c>
      <c r="D105" s="49" t="s">
        <v>14</v>
      </c>
      <c r="E105" s="47">
        <v>7</v>
      </c>
      <c r="F105" s="47">
        <v>4</v>
      </c>
      <c r="G105" s="47">
        <v>4</v>
      </c>
      <c r="H105" s="47">
        <v>3</v>
      </c>
      <c r="I105" s="47">
        <v>2</v>
      </c>
      <c r="J105" s="47">
        <v>2</v>
      </c>
      <c r="K105" s="47" t="s">
        <v>41</v>
      </c>
      <c r="L105" s="48">
        <v>4</v>
      </c>
      <c r="M105" s="48"/>
      <c r="N105" s="47"/>
      <c r="P105" s="99">
        <v>0</v>
      </c>
      <c r="Q105" s="99">
        <v>0</v>
      </c>
      <c r="R105" s="99">
        <v>0</v>
      </c>
      <c r="S105" s="99">
        <v>0</v>
      </c>
      <c r="T105" s="99">
        <v>0</v>
      </c>
      <c r="U105" s="99">
        <v>0</v>
      </c>
      <c r="V105" s="99">
        <v>0</v>
      </c>
      <c r="W105" s="122" t="s">
        <v>810</v>
      </c>
      <c r="X105" s="99"/>
      <c r="Y105" s="11" t="s">
        <v>813</v>
      </c>
    </row>
    <row r="106" spans="1:25">
      <c r="A106" s="47">
        <f t="shared" si="1"/>
        <v>85</v>
      </c>
      <c r="B106" s="11" t="s">
        <v>126</v>
      </c>
      <c r="C106" s="11">
        <v>2004</v>
      </c>
      <c r="D106" s="49" t="s">
        <v>17</v>
      </c>
      <c r="E106" s="47">
        <v>3</v>
      </c>
      <c r="F106" s="47">
        <v>7</v>
      </c>
      <c r="G106" s="47">
        <v>1</v>
      </c>
      <c r="H106" s="47">
        <v>3</v>
      </c>
      <c r="I106" s="47">
        <v>2</v>
      </c>
      <c r="J106" s="47">
        <v>4</v>
      </c>
      <c r="K106" s="47" t="s">
        <v>41</v>
      </c>
      <c r="L106" s="48">
        <v>8</v>
      </c>
      <c r="M106" s="48"/>
      <c r="N106" s="47"/>
      <c r="P106" s="99">
        <v>0</v>
      </c>
      <c r="Q106" s="99">
        <v>0</v>
      </c>
      <c r="R106" s="99">
        <v>0</v>
      </c>
      <c r="S106" s="99">
        <v>0</v>
      </c>
      <c r="T106" s="99">
        <v>0</v>
      </c>
      <c r="U106" s="99">
        <v>0</v>
      </c>
      <c r="V106" s="99">
        <v>0</v>
      </c>
      <c r="W106" s="122">
        <v>0</v>
      </c>
      <c r="X106" s="99"/>
      <c r="Y106" s="11" t="s">
        <v>824</v>
      </c>
    </row>
    <row r="107" spans="1:25">
      <c r="A107" s="47">
        <f t="shared" si="1"/>
        <v>86</v>
      </c>
      <c r="B107" s="11" t="s">
        <v>135</v>
      </c>
      <c r="C107" s="11">
        <v>2206</v>
      </c>
      <c r="D107" s="49" t="s">
        <v>17</v>
      </c>
      <c r="E107" s="47">
        <v>4</v>
      </c>
      <c r="F107" s="47">
        <v>4</v>
      </c>
      <c r="G107" s="47">
        <v>3</v>
      </c>
      <c r="H107" s="47">
        <v>3</v>
      </c>
      <c r="I107" s="47">
        <v>8</v>
      </c>
      <c r="J107" s="47" t="s">
        <v>15</v>
      </c>
      <c r="K107" s="47" t="s">
        <v>41</v>
      </c>
      <c r="L107" s="48">
        <v>8</v>
      </c>
      <c r="M107" s="48"/>
      <c r="N107" s="47"/>
      <c r="P107" s="99">
        <v>0</v>
      </c>
      <c r="Q107" s="99">
        <v>0</v>
      </c>
      <c r="R107" s="99">
        <v>0</v>
      </c>
      <c r="S107" s="99">
        <v>0</v>
      </c>
      <c r="T107" s="99">
        <v>0</v>
      </c>
      <c r="U107" s="99">
        <v>0</v>
      </c>
      <c r="V107" s="99">
        <v>0</v>
      </c>
      <c r="W107" s="122">
        <v>0</v>
      </c>
      <c r="X107" s="99"/>
      <c r="Y107" s="11" t="s">
        <v>824</v>
      </c>
    </row>
    <row r="108" spans="1:25">
      <c r="A108" s="47">
        <f t="shared" si="1"/>
        <v>87</v>
      </c>
      <c r="B108" s="11" t="s">
        <v>104</v>
      </c>
      <c r="C108" s="11">
        <v>1408</v>
      </c>
      <c r="D108" s="49" t="s">
        <v>17</v>
      </c>
      <c r="E108" s="47">
        <v>1</v>
      </c>
      <c r="F108" s="47">
        <v>0</v>
      </c>
      <c r="G108" s="47">
        <v>0</v>
      </c>
      <c r="H108" s="47">
        <v>3</v>
      </c>
      <c r="I108" s="47">
        <v>7</v>
      </c>
      <c r="J108" s="47">
        <v>8</v>
      </c>
      <c r="K108" s="47" t="s">
        <v>41</v>
      </c>
      <c r="L108" s="48">
        <v>8</v>
      </c>
      <c r="M108" s="48"/>
      <c r="N108" s="47"/>
      <c r="P108" s="99">
        <v>0</v>
      </c>
      <c r="Q108" s="99">
        <v>0</v>
      </c>
      <c r="R108" s="99">
        <v>0</v>
      </c>
      <c r="S108" s="99">
        <v>0</v>
      </c>
      <c r="T108" s="99">
        <v>0</v>
      </c>
      <c r="U108" s="99">
        <v>0</v>
      </c>
      <c r="V108" s="99">
        <v>0</v>
      </c>
      <c r="W108" s="122">
        <v>0</v>
      </c>
      <c r="X108" s="99"/>
      <c r="Y108" s="11" t="s">
        <v>824</v>
      </c>
    </row>
    <row r="109" spans="1:25">
      <c r="A109" s="47">
        <f t="shared" si="1"/>
        <v>88</v>
      </c>
      <c r="B109" s="11" t="s">
        <v>156</v>
      </c>
      <c r="C109" s="11">
        <v>2703</v>
      </c>
      <c r="D109" s="49" t="s">
        <v>17</v>
      </c>
      <c r="E109" s="47">
        <v>3</v>
      </c>
      <c r="F109" s="47">
        <v>2</v>
      </c>
      <c r="G109" s="47">
        <v>4</v>
      </c>
      <c r="H109" s="47">
        <v>3</v>
      </c>
      <c r="I109" s="47">
        <v>6</v>
      </c>
      <c r="J109" s="47">
        <v>8</v>
      </c>
      <c r="K109" s="47" t="s">
        <v>41</v>
      </c>
      <c r="L109" s="48">
        <v>9</v>
      </c>
      <c r="M109" s="48"/>
      <c r="N109" s="47"/>
      <c r="P109" s="99">
        <v>0</v>
      </c>
      <c r="Q109" s="99">
        <v>0</v>
      </c>
      <c r="R109" s="99">
        <v>0</v>
      </c>
      <c r="S109" s="99">
        <v>0</v>
      </c>
      <c r="T109" s="99">
        <v>0</v>
      </c>
      <c r="U109" s="99">
        <v>0</v>
      </c>
      <c r="V109" s="99">
        <v>0</v>
      </c>
      <c r="W109" s="122">
        <v>0</v>
      </c>
      <c r="X109" s="99"/>
      <c r="Y109" s="11" t="s">
        <v>824</v>
      </c>
    </row>
    <row r="110" spans="1:25">
      <c r="A110" s="47">
        <f t="shared" si="1"/>
        <v>89</v>
      </c>
      <c r="B110" s="11" t="s">
        <v>226</v>
      </c>
      <c r="C110" s="11">
        <v>1218</v>
      </c>
      <c r="D110" s="49" t="s">
        <v>16</v>
      </c>
      <c r="E110" s="47">
        <v>5</v>
      </c>
      <c r="F110" s="47">
        <v>7</v>
      </c>
      <c r="G110" s="47">
        <v>3</v>
      </c>
      <c r="H110" s="47">
        <v>3</v>
      </c>
      <c r="I110" s="47">
        <v>4</v>
      </c>
      <c r="J110" s="47">
        <v>5</v>
      </c>
      <c r="K110" s="47" t="s">
        <v>41</v>
      </c>
      <c r="L110" s="48">
        <v>4</v>
      </c>
      <c r="M110" s="48"/>
      <c r="N110" s="47"/>
      <c r="P110" s="99">
        <v>0</v>
      </c>
      <c r="Q110" s="99">
        <v>0</v>
      </c>
      <c r="R110" s="99">
        <v>0</v>
      </c>
      <c r="S110" s="99">
        <v>0</v>
      </c>
      <c r="T110" s="99">
        <v>0</v>
      </c>
      <c r="U110" s="99">
        <v>0</v>
      </c>
      <c r="V110" s="99">
        <v>0</v>
      </c>
      <c r="W110" s="122" t="s">
        <v>810</v>
      </c>
      <c r="X110" s="99"/>
      <c r="Y110" s="11" t="s">
        <v>813</v>
      </c>
    </row>
    <row r="111" spans="1:25">
      <c r="A111" s="47">
        <f t="shared" si="1"/>
        <v>90</v>
      </c>
      <c r="B111" s="11" t="s">
        <v>247</v>
      </c>
      <c r="C111" s="11">
        <v>1634</v>
      </c>
      <c r="D111" s="49" t="s">
        <v>18</v>
      </c>
      <c r="E111" s="47">
        <v>4</v>
      </c>
      <c r="F111" s="47">
        <v>2</v>
      </c>
      <c r="G111" s="47">
        <v>7</v>
      </c>
      <c r="H111" s="47">
        <v>3</v>
      </c>
      <c r="I111" s="47">
        <v>7</v>
      </c>
      <c r="J111" s="47">
        <v>4</v>
      </c>
      <c r="K111" s="47" t="s">
        <v>41</v>
      </c>
      <c r="L111" s="48" t="s">
        <v>15</v>
      </c>
      <c r="M111" s="48"/>
      <c r="N111" s="47"/>
      <c r="P111" s="99">
        <v>0</v>
      </c>
      <c r="Q111" s="99">
        <v>1</v>
      </c>
      <c r="R111" s="99">
        <v>0</v>
      </c>
      <c r="S111" s="99">
        <v>0</v>
      </c>
      <c r="T111" s="99">
        <v>0</v>
      </c>
      <c r="U111" s="99">
        <v>0</v>
      </c>
      <c r="V111" s="99">
        <v>0</v>
      </c>
      <c r="W111" s="122" t="s">
        <v>811</v>
      </c>
      <c r="X111" s="99"/>
      <c r="Y111" s="11" t="s">
        <v>824</v>
      </c>
    </row>
    <row r="112" spans="1:25">
      <c r="A112" s="47">
        <f t="shared" si="1"/>
        <v>91</v>
      </c>
      <c r="B112" s="11" t="s">
        <v>261</v>
      </c>
      <c r="C112" s="11">
        <v>1926</v>
      </c>
      <c r="D112" s="49" t="s">
        <v>17</v>
      </c>
      <c r="E112" s="47">
        <v>7</v>
      </c>
      <c r="F112" s="47">
        <v>7</v>
      </c>
      <c r="G112" s="47">
        <v>9</v>
      </c>
      <c r="H112" s="47">
        <v>3</v>
      </c>
      <c r="I112" s="47">
        <v>1</v>
      </c>
      <c r="J112" s="47">
        <v>0</v>
      </c>
      <c r="K112" s="47" t="s">
        <v>41</v>
      </c>
      <c r="L112" s="48">
        <v>7</v>
      </c>
      <c r="M112" s="48"/>
      <c r="N112" s="47"/>
      <c r="P112" s="99">
        <v>0</v>
      </c>
      <c r="Q112" s="99">
        <v>0</v>
      </c>
      <c r="R112" s="99">
        <v>0</v>
      </c>
      <c r="S112" s="99">
        <v>0</v>
      </c>
      <c r="T112" s="99">
        <v>0</v>
      </c>
      <c r="U112" s="99">
        <v>0</v>
      </c>
      <c r="V112" s="99">
        <v>0</v>
      </c>
      <c r="W112" s="122">
        <v>0</v>
      </c>
      <c r="X112" s="99"/>
      <c r="Y112" s="11" t="s">
        <v>824</v>
      </c>
    </row>
    <row r="113" spans="1:25">
      <c r="A113" s="47">
        <f t="shared" si="1"/>
        <v>92</v>
      </c>
      <c r="B113" s="11" t="s">
        <v>162</v>
      </c>
      <c r="C113" s="11">
        <v>2807</v>
      </c>
      <c r="D113" s="49" t="s">
        <v>17</v>
      </c>
      <c r="E113" s="47">
        <v>9</v>
      </c>
      <c r="F113" s="47">
        <v>9</v>
      </c>
      <c r="G113" s="47">
        <v>9</v>
      </c>
      <c r="H113" s="47">
        <v>3</v>
      </c>
      <c r="I113" s="47">
        <v>0</v>
      </c>
      <c r="J113" s="47">
        <v>2</v>
      </c>
      <c r="K113" s="47" t="s">
        <v>41</v>
      </c>
      <c r="L113" s="48">
        <v>7</v>
      </c>
      <c r="M113" s="48"/>
      <c r="N113" s="47"/>
      <c r="P113" s="99">
        <v>0</v>
      </c>
      <c r="Q113" s="99">
        <v>0</v>
      </c>
      <c r="R113" s="99">
        <v>0</v>
      </c>
      <c r="S113" s="99">
        <v>0</v>
      </c>
      <c r="T113" s="99">
        <v>0</v>
      </c>
      <c r="U113" s="99">
        <v>0</v>
      </c>
      <c r="V113" s="99">
        <v>0</v>
      </c>
      <c r="W113" s="122">
        <v>0</v>
      </c>
      <c r="X113" s="99"/>
      <c r="Y113" s="11" t="s">
        <v>824</v>
      </c>
    </row>
    <row r="114" spans="1:25">
      <c r="A114" s="47">
        <f t="shared" si="1"/>
        <v>93</v>
      </c>
      <c r="B114" s="11" t="s">
        <v>141</v>
      </c>
      <c r="C114" s="11">
        <v>2406</v>
      </c>
      <c r="D114" s="49" t="s">
        <v>14</v>
      </c>
      <c r="E114" s="47">
        <v>7</v>
      </c>
      <c r="F114" s="47">
        <v>7</v>
      </c>
      <c r="G114" s="47">
        <v>4</v>
      </c>
      <c r="H114" s="47">
        <v>3</v>
      </c>
      <c r="I114" s="47">
        <v>5</v>
      </c>
      <c r="J114" s="47">
        <v>4</v>
      </c>
      <c r="K114" s="47" t="s">
        <v>41</v>
      </c>
      <c r="L114" s="48" t="s">
        <v>15</v>
      </c>
      <c r="M114" s="48"/>
      <c r="N114" s="47"/>
      <c r="P114" s="99">
        <v>0</v>
      </c>
      <c r="Q114" s="99">
        <v>0</v>
      </c>
      <c r="R114" s="99">
        <v>0</v>
      </c>
      <c r="S114" s="99">
        <v>0</v>
      </c>
      <c r="T114" s="99">
        <v>0</v>
      </c>
      <c r="U114" s="99">
        <v>0</v>
      </c>
      <c r="V114" s="99">
        <v>0</v>
      </c>
      <c r="W114" s="122">
        <v>10</v>
      </c>
      <c r="X114" s="99"/>
      <c r="Y114" s="11" t="s">
        <v>823</v>
      </c>
    </row>
    <row r="115" spans="1:25">
      <c r="A115" s="47">
        <f t="shared" si="1"/>
        <v>94</v>
      </c>
      <c r="B115" s="58" t="s">
        <v>267</v>
      </c>
      <c r="C115" s="58">
        <v>2018</v>
      </c>
      <c r="D115" s="63" t="s">
        <v>14</v>
      </c>
      <c r="E115" s="64">
        <v>5</v>
      </c>
      <c r="F115" s="64">
        <v>8</v>
      </c>
      <c r="G115" s="64">
        <v>4</v>
      </c>
      <c r="H115" s="64">
        <v>3</v>
      </c>
      <c r="I115" s="64">
        <v>1</v>
      </c>
      <c r="J115" s="64">
        <v>1</v>
      </c>
      <c r="K115" s="64" t="s">
        <v>41</v>
      </c>
      <c r="L115" s="65">
        <v>4</v>
      </c>
      <c r="M115" s="65"/>
      <c r="N115" s="64"/>
      <c r="P115" s="99">
        <v>0</v>
      </c>
      <c r="Q115" s="99">
        <v>0</v>
      </c>
      <c r="R115" s="99">
        <v>0</v>
      </c>
      <c r="S115" s="99">
        <v>0</v>
      </c>
      <c r="T115" s="99">
        <v>0</v>
      </c>
      <c r="U115" s="99">
        <v>0</v>
      </c>
      <c r="V115" s="99">
        <v>0</v>
      </c>
      <c r="W115" s="122" t="s">
        <v>810</v>
      </c>
      <c r="X115" s="99"/>
      <c r="Y115" s="11" t="s">
        <v>787</v>
      </c>
    </row>
    <row r="116" spans="1:25">
      <c r="A116" s="47">
        <f t="shared" si="1"/>
        <v>95</v>
      </c>
      <c r="B116" s="11" t="s">
        <v>98</v>
      </c>
      <c r="C116" s="11">
        <v>1210</v>
      </c>
      <c r="D116" s="49" t="s">
        <v>22</v>
      </c>
      <c r="E116" s="47">
        <v>2</v>
      </c>
      <c r="F116" s="47">
        <v>0</v>
      </c>
      <c r="G116" s="47">
        <v>0</v>
      </c>
      <c r="H116" s="47">
        <v>3</v>
      </c>
      <c r="I116" s="47">
        <v>4</v>
      </c>
      <c r="J116" s="47">
        <v>6</v>
      </c>
      <c r="K116" s="47" t="s">
        <v>41</v>
      </c>
      <c r="L116" s="48" t="s">
        <v>18</v>
      </c>
      <c r="M116" s="48"/>
      <c r="N116" s="47"/>
      <c r="P116" s="99">
        <v>0</v>
      </c>
      <c r="Q116" s="99">
        <v>0</v>
      </c>
      <c r="R116" s="99">
        <v>0</v>
      </c>
      <c r="S116" s="99">
        <v>0</v>
      </c>
      <c r="T116" s="99">
        <v>0</v>
      </c>
      <c r="U116" s="99">
        <v>0</v>
      </c>
      <c r="V116" s="99">
        <v>0</v>
      </c>
      <c r="W116" s="122">
        <v>0</v>
      </c>
      <c r="X116" s="99"/>
      <c r="Y116" s="11" t="s">
        <v>778</v>
      </c>
    </row>
    <row r="117" spans="1:25">
      <c r="A117" s="47">
        <f t="shared" si="1"/>
        <v>96</v>
      </c>
      <c r="B117" s="11" t="s">
        <v>114</v>
      </c>
      <c r="C117" s="11">
        <v>1706</v>
      </c>
      <c r="D117" s="49" t="s">
        <v>17</v>
      </c>
      <c r="E117" s="47">
        <v>2</v>
      </c>
      <c r="F117" s="47">
        <v>1</v>
      </c>
      <c r="G117" s="47">
        <v>0</v>
      </c>
      <c r="H117" s="47">
        <v>3</v>
      </c>
      <c r="I117" s="47">
        <v>7</v>
      </c>
      <c r="J117" s="47">
        <v>9</v>
      </c>
      <c r="K117" s="47" t="s">
        <v>41</v>
      </c>
      <c r="L117" s="48">
        <v>6</v>
      </c>
      <c r="M117" s="48"/>
      <c r="N117" s="47"/>
      <c r="P117" s="99">
        <v>0</v>
      </c>
      <c r="Q117" s="99">
        <v>0</v>
      </c>
      <c r="R117" s="99">
        <v>0</v>
      </c>
      <c r="S117" s="99">
        <v>0</v>
      </c>
      <c r="T117" s="99">
        <v>0</v>
      </c>
      <c r="U117" s="99">
        <v>0</v>
      </c>
      <c r="V117" s="99">
        <v>0</v>
      </c>
      <c r="W117" s="122">
        <v>0</v>
      </c>
      <c r="X117" s="99"/>
      <c r="Y117" s="11" t="s">
        <v>778</v>
      </c>
    </row>
    <row r="118" spans="1:25">
      <c r="A118" s="47">
        <f t="shared" si="1"/>
        <v>97</v>
      </c>
      <c r="B118" s="11" t="s">
        <v>155</v>
      </c>
      <c r="C118" s="11">
        <v>2702</v>
      </c>
      <c r="D118" s="49" t="s">
        <v>17</v>
      </c>
      <c r="E118" s="47">
        <v>4</v>
      </c>
      <c r="F118" s="47">
        <v>7</v>
      </c>
      <c r="G118" s="47">
        <v>6</v>
      </c>
      <c r="H118" s="47">
        <v>3</v>
      </c>
      <c r="I118" s="47">
        <v>7</v>
      </c>
      <c r="J118" s="47">
        <v>9</v>
      </c>
      <c r="K118" s="47" t="s">
        <v>41</v>
      </c>
      <c r="L118" s="48">
        <v>4</v>
      </c>
      <c r="M118" s="48"/>
      <c r="N118" s="47"/>
      <c r="P118" s="99">
        <v>0</v>
      </c>
      <c r="Q118" s="99">
        <v>0</v>
      </c>
      <c r="R118" s="99">
        <v>0</v>
      </c>
      <c r="S118" s="99">
        <v>0</v>
      </c>
      <c r="T118" s="99">
        <v>0</v>
      </c>
      <c r="U118" s="99">
        <v>0</v>
      </c>
      <c r="V118" s="99">
        <v>0</v>
      </c>
      <c r="W118" s="122">
        <v>0</v>
      </c>
      <c r="X118" s="99"/>
      <c r="Y118" s="11" t="s">
        <v>778</v>
      </c>
    </row>
    <row r="119" spans="1:25">
      <c r="A119" s="47">
        <f t="shared" si="1"/>
        <v>98</v>
      </c>
      <c r="B119" s="11" t="s">
        <v>107</v>
      </c>
      <c r="C119" s="11">
        <v>1508</v>
      </c>
      <c r="D119" s="49" t="s">
        <v>17</v>
      </c>
      <c r="E119" s="47">
        <v>7</v>
      </c>
      <c r="F119" s="47">
        <v>9</v>
      </c>
      <c r="G119" s="47">
        <v>7</v>
      </c>
      <c r="H119" s="47">
        <v>3</v>
      </c>
      <c r="I119" s="47">
        <v>2</v>
      </c>
      <c r="J119" s="47">
        <v>1</v>
      </c>
      <c r="K119" s="47" t="s">
        <v>41</v>
      </c>
      <c r="L119" s="48" t="s">
        <v>18</v>
      </c>
      <c r="M119" s="48"/>
      <c r="N119" s="47"/>
      <c r="P119" s="99">
        <v>0</v>
      </c>
      <c r="Q119" s="99">
        <v>0</v>
      </c>
      <c r="R119" s="99">
        <v>0</v>
      </c>
      <c r="S119" s="99">
        <v>0</v>
      </c>
      <c r="T119" s="99">
        <v>0</v>
      </c>
      <c r="U119" s="99">
        <v>0</v>
      </c>
      <c r="V119" s="99">
        <v>0</v>
      </c>
      <c r="W119" s="122" t="s">
        <v>811</v>
      </c>
      <c r="X119" s="99"/>
      <c r="Y119" s="11" t="s">
        <v>778</v>
      </c>
    </row>
    <row r="120" spans="1:25">
      <c r="A120" s="47">
        <f t="shared" si="1"/>
        <v>99</v>
      </c>
      <c r="B120" s="11" t="s">
        <v>223</v>
      </c>
      <c r="C120" s="11">
        <v>1114</v>
      </c>
      <c r="D120" s="49" t="s">
        <v>16</v>
      </c>
      <c r="E120" s="47">
        <v>4</v>
      </c>
      <c r="F120" s="47">
        <v>4</v>
      </c>
      <c r="G120" s="47">
        <v>5</v>
      </c>
      <c r="H120" s="47">
        <v>3</v>
      </c>
      <c r="I120" s="47">
        <v>4</v>
      </c>
      <c r="J120" s="47">
        <v>6</v>
      </c>
      <c r="K120" s="47" t="s">
        <v>41</v>
      </c>
      <c r="L120" s="48" t="s">
        <v>15</v>
      </c>
      <c r="M120" s="48"/>
      <c r="N120" s="47"/>
      <c r="P120" s="99">
        <v>0</v>
      </c>
      <c r="Q120" s="99">
        <v>0</v>
      </c>
      <c r="R120" s="99">
        <v>0</v>
      </c>
      <c r="S120" s="99">
        <v>0</v>
      </c>
      <c r="T120" s="99">
        <v>0</v>
      </c>
      <c r="U120" s="99">
        <v>0</v>
      </c>
      <c r="V120" s="99">
        <v>0</v>
      </c>
      <c r="W120" s="122" t="s">
        <v>811</v>
      </c>
      <c r="X120" s="99"/>
      <c r="Y120" s="11" t="s">
        <v>785</v>
      </c>
    </row>
    <row r="121" spans="1:25">
      <c r="A121" s="47">
        <f t="shared" si="1"/>
        <v>100</v>
      </c>
      <c r="B121" s="11" t="s">
        <v>108</v>
      </c>
      <c r="C121" s="11">
        <v>1509</v>
      </c>
      <c r="D121" s="49" t="s">
        <v>22</v>
      </c>
      <c r="E121" s="47">
        <v>2</v>
      </c>
      <c r="F121" s="47">
        <v>7</v>
      </c>
      <c r="G121" s="47">
        <v>1</v>
      </c>
      <c r="H121" s="47">
        <v>3</v>
      </c>
      <c r="I121" s="47">
        <v>3</v>
      </c>
      <c r="J121" s="47">
        <v>0</v>
      </c>
      <c r="K121" s="47" t="s">
        <v>41</v>
      </c>
      <c r="L121" s="48">
        <v>0</v>
      </c>
      <c r="M121" s="48"/>
      <c r="N121" s="47"/>
      <c r="P121" s="99">
        <v>0</v>
      </c>
      <c r="Q121" s="99">
        <v>0</v>
      </c>
      <c r="R121" s="99">
        <v>0</v>
      </c>
      <c r="S121" s="99">
        <v>0</v>
      </c>
      <c r="T121" s="99">
        <v>0</v>
      </c>
      <c r="U121" s="99">
        <v>0</v>
      </c>
      <c r="V121" s="99">
        <v>0</v>
      </c>
      <c r="W121" s="122">
        <v>0</v>
      </c>
      <c r="X121" s="99"/>
      <c r="Y121" s="11" t="s">
        <v>825</v>
      </c>
    </row>
    <row r="122" spans="1:25">
      <c r="A122" s="47">
        <f t="shared" si="1"/>
        <v>101</v>
      </c>
      <c r="B122" s="11" t="s">
        <v>103</v>
      </c>
      <c r="C122" s="11">
        <v>1404</v>
      </c>
      <c r="D122" s="49" t="s">
        <v>14</v>
      </c>
      <c r="E122" s="47">
        <v>2</v>
      </c>
      <c r="F122" s="47">
        <v>4</v>
      </c>
      <c r="G122" s="47">
        <v>0</v>
      </c>
      <c r="H122" s="47">
        <v>3</v>
      </c>
      <c r="I122" s="47">
        <v>3</v>
      </c>
      <c r="J122" s="47">
        <v>4</v>
      </c>
      <c r="K122" s="47" t="s">
        <v>41</v>
      </c>
      <c r="L122" s="48" t="s">
        <v>15</v>
      </c>
      <c r="M122" s="48"/>
      <c r="N122" s="47" t="s">
        <v>23</v>
      </c>
      <c r="P122" s="99">
        <v>0</v>
      </c>
      <c r="Q122" s="99">
        <v>0</v>
      </c>
      <c r="R122" s="99">
        <v>0</v>
      </c>
      <c r="S122" s="99">
        <v>0</v>
      </c>
      <c r="T122" s="99">
        <v>0</v>
      </c>
      <c r="U122" s="99">
        <v>0</v>
      </c>
      <c r="V122" s="99">
        <v>0</v>
      </c>
      <c r="W122" s="122" t="s">
        <v>810</v>
      </c>
      <c r="X122" s="99"/>
      <c r="Y122" s="11" t="s">
        <v>798</v>
      </c>
    </row>
    <row r="123" spans="1:25">
      <c r="A123" s="47">
        <f t="shared" si="1"/>
        <v>102</v>
      </c>
      <c r="B123" s="78" t="s">
        <v>119</v>
      </c>
      <c r="C123" s="78">
        <v>1808</v>
      </c>
      <c r="D123" s="79" t="s">
        <v>14</v>
      </c>
      <c r="E123" s="80">
        <v>5</v>
      </c>
      <c r="F123" s="80">
        <v>5</v>
      </c>
      <c r="G123" s="80">
        <v>5</v>
      </c>
      <c r="H123" s="80">
        <v>3</v>
      </c>
      <c r="I123" s="80">
        <v>6</v>
      </c>
      <c r="J123" s="80">
        <v>6</v>
      </c>
      <c r="K123" s="80" t="s">
        <v>41</v>
      </c>
      <c r="L123" s="81">
        <v>6</v>
      </c>
      <c r="M123" s="81"/>
      <c r="N123" s="80" t="s">
        <v>15</v>
      </c>
      <c r="P123" s="99">
        <v>2</v>
      </c>
      <c r="Q123" s="99">
        <v>2</v>
      </c>
      <c r="R123" s="99">
        <v>0</v>
      </c>
      <c r="S123" s="99">
        <v>0</v>
      </c>
      <c r="T123" s="99">
        <v>0</v>
      </c>
      <c r="U123" s="99">
        <v>0</v>
      </c>
      <c r="V123" s="99">
        <v>0</v>
      </c>
      <c r="W123" s="122" t="s">
        <v>810</v>
      </c>
      <c r="X123" s="99"/>
      <c r="Y123" s="11" t="s">
        <v>798</v>
      </c>
    </row>
    <row r="124" spans="1:25">
      <c r="A124" s="47">
        <f t="shared" si="1"/>
        <v>103</v>
      </c>
      <c r="B124" s="11" t="s">
        <v>166</v>
      </c>
      <c r="C124" s="11">
        <v>2907</v>
      </c>
      <c r="D124" s="49" t="s">
        <v>16</v>
      </c>
      <c r="E124" s="47">
        <v>2</v>
      </c>
      <c r="F124" s="47">
        <v>3</v>
      </c>
      <c r="G124" s="47">
        <v>6</v>
      </c>
      <c r="H124" s="47">
        <v>3</v>
      </c>
      <c r="I124" s="47">
        <v>3</v>
      </c>
      <c r="J124" s="47">
        <v>5</v>
      </c>
      <c r="K124" s="47" t="s">
        <v>41</v>
      </c>
      <c r="L124" s="48">
        <v>9</v>
      </c>
      <c r="M124" s="48"/>
      <c r="N124" s="47"/>
      <c r="P124" s="99">
        <v>0</v>
      </c>
      <c r="Q124" s="99">
        <v>0</v>
      </c>
      <c r="R124" s="99">
        <v>0</v>
      </c>
      <c r="S124" s="99">
        <v>0</v>
      </c>
      <c r="T124" s="99">
        <v>0</v>
      </c>
      <c r="U124" s="99">
        <v>0</v>
      </c>
      <c r="V124" s="99">
        <v>0</v>
      </c>
      <c r="W124" s="122" t="s">
        <v>810</v>
      </c>
      <c r="X124" s="99"/>
      <c r="Y124" s="11" t="s">
        <v>786</v>
      </c>
    </row>
    <row r="125" spans="1:25">
      <c r="A125" s="47">
        <f t="shared" si="1"/>
        <v>104</v>
      </c>
      <c r="B125" s="11" t="s">
        <v>64</v>
      </c>
      <c r="C125" s="11">
        <v>208</v>
      </c>
      <c r="D125" s="49" t="s">
        <v>17</v>
      </c>
      <c r="E125" s="47">
        <v>1</v>
      </c>
      <c r="F125" s="47">
        <v>3</v>
      </c>
      <c r="G125" s="47">
        <v>0</v>
      </c>
      <c r="H125" s="47">
        <v>3</v>
      </c>
      <c r="I125" s="47">
        <v>3</v>
      </c>
      <c r="J125" s="47">
        <v>5</v>
      </c>
      <c r="K125" s="47" t="s">
        <v>41</v>
      </c>
      <c r="L125" s="48">
        <v>8</v>
      </c>
      <c r="M125" s="48"/>
      <c r="N125" s="47"/>
      <c r="P125" s="99">
        <v>0</v>
      </c>
      <c r="Q125" s="99">
        <v>0</v>
      </c>
      <c r="R125" s="99">
        <v>0</v>
      </c>
      <c r="S125" s="99">
        <v>0</v>
      </c>
      <c r="T125" s="99">
        <v>0</v>
      </c>
      <c r="U125" s="99">
        <v>0</v>
      </c>
      <c r="V125" s="99">
        <v>0</v>
      </c>
      <c r="W125" s="122">
        <v>0</v>
      </c>
      <c r="X125" s="99"/>
      <c r="Y125" s="11" t="s">
        <v>803</v>
      </c>
    </row>
    <row r="126" spans="1:25">
      <c r="A126" s="47">
        <f t="shared" si="1"/>
        <v>105</v>
      </c>
      <c r="B126" s="11" t="s">
        <v>253</v>
      </c>
      <c r="C126" s="11">
        <v>1733</v>
      </c>
      <c r="D126" s="49" t="s">
        <v>18</v>
      </c>
      <c r="E126" s="47">
        <v>5</v>
      </c>
      <c r="F126" s="47">
        <v>3</v>
      </c>
      <c r="G126" s="47">
        <v>4</v>
      </c>
      <c r="H126" s="47">
        <v>3</v>
      </c>
      <c r="I126" s="47">
        <v>3</v>
      </c>
      <c r="J126" s="47">
        <v>3</v>
      </c>
      <c r="K126" s="47" t="s">
        <v>41</v>
      </c>
      <c r="L126" s="48" t="s">
        <v>15</v>
      </c>
      <c r="M126" s="48"/>
      <c r="N126" s="47" t="s">
        <v>23</v>
      </c>
      <c r="P126" s="99">
        <v>1</v>
      </c>
      <c r="Q126" s="99">
        <v>0</v>
      </c>
      <c r="R126" s="99">
        <v>0</v>
      </c>
      <c r="S126" s="99">
        <v>0</v>
      </c>
      <c r="T126" s="99">
        <v>0</v>
      </c>
      <c r="U126" s="99">
        <v>0</v>
      </c>
      <c r="V126" s="99">
        <v>0</v>
      </c>
      <c r="W126" s="122">
        <v>10</v>
      </c>
      <c r="X126" s="99"/>
      <c r="Y126" s="11" t="s">
        <v>772</v>
      </c>
    </row>
    <row r="127" spans="1:25">
      <c r="A127" s="47">
        <f t="shared" si="1"/>
        <v>106</v>
      </c>
      <c r="B127" s="11" t="s">
        <v>164</v>
      </c>
      <c r="C127" s="11">
        <v>2809</v>
      </c>
      <c r="D127" s="49" t="s">
        <v>18</v>
      </c>
      <c r="E127" s="47">
        <v>4</v>
      </c>
      <c r="F127" s="47">
        <v>4</v>
      </c>
      <c r="G127" s="47">
        <v>2</v>
      </c>
      <c r="H127" s="47">
        <v>3</v>
      </c>
      <c r="I127" s="47">
        <v>4</v>
      </c>
      <c r="J127" s="47">
        <v>8</v>
      </c>
      <c r="K127" s="47" t="s">
        <v>41</v>
      </c>
      <c r="L127" s="48" t="s">
        <v>15</v>
      </c>
      <c r="M127" s="48"/>
      <c r="N127" s="47" t="s">
        <v>23</v>
      </c>
      <c r="P127" s="99">
        <v>0</v>
      </c>
      <c r="Q127" s="99">
        <v>2</v>
      </c>
      <c r="R127" s="99">
        <v>0</v>
      </c>
      <c r="S127" s="99">
        <v>0</v>
      </c>
      <c r="T127" s="99">
        <v>0</v>
      </c>
      <c r="U127" s="99">
        <v>0</v>
      </c>
      <c r="V127" s="99">
        <v>0</v>
      </c>
      <c r="W127" s="122" t="s">
        <v>810</v>
      </c>
      <c r="X127" s="99"/>
      <c r="Y127" s="11" t="s">
        <v>772</v>
      </c>
    </row>
    <row r="128" spans="1:25">
      <c r="A128" s="47">
        <f t="shared" si="1"/>
        <v>107</v>
      </c>
      <c r="B128" s="11" t="s">
        <v>146</v>
      </c>
      <c r="C128" s="11">
        <v>2510</v>
      </c>
      <c r="D128" s="49" t="s">
        <v>14</v>
      </c>
      <c r="E128" s="47">
        <v>3</v>
      </c>
      <c r="F128" s="47">
        <v>1</v>
      </c>
      <c r="G128" s="47">
        <v>0</v>
      </c>
      <c r="H128" s="47">
        <v>3</v>
      </c>
      <c r="I128" s="47">
        <v>7</v>
      </c>
      <c r="J128" s="47" t="s">
        <v>15</v>
      </c>
      <c r="K128" s="47" t="s">
        <v>41</v>
      </c>
      <c r="L128" s="48">
        <v>9</v>
      </c>
      <c r="M128" s="48"/>
      <c r="N128" s="47" t="s">
        <v>23</v>
      </c>
      <c r="P128" s="99">
        <v>0</v>
      </c>
      <c r="Q128" s="99">
        <v>0</v>
      </c>
      <c r="R128" s="99">
        <v>0</v>
      </c>
      <c r="S128" s="99">
        <v>0</v>
      </c>
      <c r="T128" s="99">
        <v>0</v>
      </c>
      <c r="U128" s="99">
        <v>0</v>
      </c>
      <c r="V128" s="99">
        <v>0</v>
      </c>
      <c r="W128" s="122" t="s">
        <v>810</v>
      </c>
      <c r="X128" s="99"/>
      <c r="Y128" s="11" t="s">
        <v>772</v>
      </c>
    </row>
    <row r="129" spans="1:25">
      <c r="A129" s="47">
        <f t="shared" si="1"/>
        <v>108</v>
      </c>
      <c r="B129" s="11" t="s">
        <v>159</v>
      </c>
      <c r="C129" s="11">
        <v>2803</v>
      </c>
      <c r="D129" s="49" t="s">
        <v>17</v>
      </c>
      <c r="E129" s="47">
        <v>8</v>
      </c>
      <c r="F129" s="47">
        <v>9</v>
      </c>
      <c r="G129" s="47" t="s">
        <v>15</v>
      </c>
      <c r="H129" s="47">
        <v>3</v>
      </c>
      <c r="I129" s="47">
        <v>7</v>
      </c>
      <c r="J129" s="47">
        <v>9</v>
      </c>
      <c r="K129" s="47" t="s">
        <v>41</v>
      </c>
      <c r="L129" s="48">
        <v>8</v>
      </c>
      <c r="M129" s="48"/>
      <c r="N129" s="47" t="s">
        <v>23</v>
      </c>
      <c r="P129" s="99">
        <v>0</v>
      </c>
      <c r="Q129" s="99">
        <v>0</v>
      </c>
      <c r="R129" s="99">
        <v>0</v>
      </c>
      <c r="S129" s="99">
        <v>0</v>
      </c>
      <c r="T129" s="99">
        <v>0</v>
      </c>
      <c r="U129" s="99">
        <v>0</v>
      </c>
      <c r="V129" s="99">
        <v>0</v>
      </c>
      <c r="W129" s="122" t="s">
        <v>810</v>
      </c>
      <c r="X129" s="99"/>
      <c r="Y129" s="11" t="s">
        <v>772</v>
      </c>
    </row>
    <row r="130" spans="1:25">
      <c r="A130" s="47">
        <f t="shared" si="1"/>
        <v>109</v>
      </c>
      <c r="B130" s="78" t="s">
        <v>202</v>
      </c>
      <c r="C130" s="78">
        <v>722</v>
      </c>
      <c r="D130" s="79" t="s">
        <v>16</v>
      </c>
      <c r="E130" s="80">
        <v>5</v>
      </c>
      <c r="F130" s="80">
        <v>5</v>
      </c>
      <c r="G130" s="80">
        <v>3</v>
      </c>
      <c r="H130" s="80">
        <v>3</v>
      </c>
      <c r="I130" s="80">
        <v>6</v>
      </c>
      <c r="J130" s="80">
        <v>2</v>
      </c>
      <c r="K130" s="80" t="s">
        <v>41</v>
      </c>
      <c r="L130" s="81">
        <v>7</v>
      </c>
      <c r="M130" s="81"/>
      <c r="N130" s="80" t="s">
        <v>23</v>
      </c>
      <c r="P130" s="99">
        <v>0</v>
      </c>
      <c r="Q130" s="99">
        <v>0</v>
      </c>
      <c r="R130" s="99">
        <v>0</v>
      </c>
      <c r="S130" s="99">
        <v>0</v>
      </c>
      <c r="T130" s="99">
        <v>0</v>
      </c>
      <c r="U130" s="99">
        <v>0</v>
      </c>
      <c r="V130" s="99">
        <v>0</v>
      </c>
      <c r="W130" s="122" t="s">
        <v>810</v>
      </c>
      <c r="X130" s="99"/>
      <c r="Y130" s="11" t="s">
        <v>772</v>
      </c>
    </row>
    <row r="131" spans="1:25">
      <c r="A131" s="47">
        <f t="shared" si="1"/>
        <v>110</v>
      </c>
      <c r="B131" s="11" t="s">
        <v>318</v>
      </c>
      <c r="C131" s="11">
        <v>3026</v>
      </c>
      <c r="D131" s="49" t="s">
        <v>17</v>
      </c>
      <c r="E131" s="47">
        <v>6</v>
      </c>
      <c r="F131" s="47">
        <v>3</v>
      </c>
      <c r="G131" s="47">
        <v>9</v>
      </c>
      <c r="H131" s="47">
        <v>3</v>
      </c>
      <c r="I131" s="47">
        <v>4</v>
      </c>
      <c r="J131" s="47">
        <v>3</v>
      </c>
      <c r="K131" s="47" t="s">
        <v>41</v>
      </c>
      <c r="L131" s="48">
        <v>9</v>
      </c>
      <c r="M131" s="48"/>
      <c r="N131" s="47" t="s">
        <v>23</v>
      </c>
      <c r="P131" s="99">
        <v>0</v>
      </c>
      <c r="Q131" s="99">
        <v>0</v>
      </c>
      <c r="R131" s="99">
        <v>0</v>
      </c>
      <c r="S131" s="99">
        <v>0</v>
      </c>
      <c r="T131" s="99">
        <v>0</v>
      </c>
      <c r="U131" s="99">
        <v>0</v>
      </c>
      <c r="V131" s="99">
        <v>0</v>
      </c>
      <c r="W131" s="122" t="s">
        <v>810</v>
      </c>
      <c r="X131" s="99"/>
      <c r="Y131" s="11" t="s">
        <v>772</v>
      </c>
    </row>
    <row r="132" spans="1:25">
      <c r="A132" s="47">
        <f t="shared" si="1"/>
        <v>111</v>
      </c>
      <c r="B132" s="11" t="s">
        <v>132</v>
      </c>
      <c r="C132" s="11">
        <v>2202</v>
      </c>
      <c r="D132" s="49" t="s">
        <v>16</v>
      </c>
      <c r="E132" s="47">
        <v>2</v>
      </c>
      <c r="F132" s="47">
        <v>3</v>
      </c>
      <c r="G132" s="47">
        <v>5</v>
      </c>
      <c r="H132" s="47">
        <v>3</v>
      </c>
      <c r="I132" s="47">
        <v>5</v>
      </c>
      <c r="J132" s="47">
        <v>7</v>
      </c>
      <c r="K132" s="47" t="s">
        <v>41</v>
      </c>
      <c r="L132" s="48" t="s">
        <v>18</v>
      </c>
      <c r="M132" s="48"/>
      <c r="N132" s="47" t="s">
        <v>23</v>
      </c>
      <c r="P132" s="99">
        <v>0</v>
      </c>
      <c r="Q132" s="99">
        <v>0</v>
      </c>
      <c r="R132" s="99">
        <v>0</v>
      </c>
      <c r="S132" s="99">
        <v>0</v>
      </c>
      <c r="T132" s="99">
        <v>0</v>
      </c>
      <c r="U132" s="99">
        <v>0</v>
      </c>
      <c r="V132" s="99">
        <v>0</v>
      </c>
      <c r="W132" s="122" t="s">
        <v>810</v>
      </c>
      <c r="X132" s="99"/>
      <c r="Y132" s="11" t="s">
        <v>772</v>
      </c>
    </row>
    <row r="133" spans="1:25">
      <c r="A133" s="47">
        <f t="shared" si="1"/>
        <v>112</v>
      </c>
      <c r="B133" s="11" t="s">
        <v>111</v>
      </c>
      <c r="C133" s="11">
        <v>1606</v>
      </c>
      <c r="D133" s="49" t="s">
        <v>14</v>
      </c>
      <c r="E133" s="47">
        <v>4</v>
      </c>
      <c r="F133" s="47">
        <v>3</v>
      </c>
      <c r="G133" s="47">
        <v>7</v>
      </c>
      <c r="H133" s="47">
        <v>3</v>
      </c>
      <c r="I133" s="47">
        <v>7</v>
      </c>
      <c r="J133" s="47">
        <v>6</v>
      </c>
      <c r="K133" s="47" t="s">
        <v>41</v>
      </c>
      <c r="L133" s="48">
        <v>8</v>
      </c>
      <c r="M133" s="48"/>
      <c r="N133" s="47" t="s">
        <v>23</v>
      </c>
      <c r="P133" s="99">
        <v>0</v>
      </c>
      <c r="Q133" s="99">
        <v>0</v>
      </c>
      <c r="R133" s="99">
        <v>0</v>
      </c>
      <c r="S133" s="99">
        <v>0</v>
      </c>
      <c r="T133" s="99">
        <v>0</v>
      </c>
      <c r="U133" s="99">
        <v>0</v>
      </c>
      <c r="V133" s="99">
        <v>0</v>
      </c>
      <c r="W133" s="122" t="s">
        <v>810</v>
      </c>
      <c r="X133" s="99"/>
      <c r="Y133" s="11" t="s">
        <v>772</v>
      </c>
    </row>
    <row r="134" spans="1:25">
      <c r="A134" s="47">
        <f t="shared" si="1"/>
        <v>113</v>
      </c>
      <c r="B134" s="58" t="s">
        <v>80</v>
      </c>
      <c r="C134" s="58">
        <v>701</v>
      </c>
      <c r="D134" s="63" t="s">
        <v>14</v>
      </c>
      <c r="E134" s="64">
        <v>5</v>
      </c>
      <c r="F134" s="64">
        <v>6</v>
      </c>
      <c r="G134" s="64">
        <v>3</v>
      </c>
      <c r="H134" s="64">
        <v>3</v>
      </c>
      <c r="I134" s="64">
        <v>5</v>
      </c>
      <c r="J134" s="64">
        <v>3</v>
      </c>
      <c r="K134" s="64" t="s">
        <v>41</v>
      </c>
      <c r="L134" s="65">
        <v>5</v>
      </c>
      <c r="M134" s="65"/>
      <c r="N134" s="64" t="s">
        <v>23</v>
      </c>
      <c r="P134" s="99">
        <v>0</v>
      </c>
      <c r="Q134" s="99">
        <v>0</v>
      </c>
      <c r="R134" s="99">
        <v>1</v>
      </c>
      <c r="S134" s="99">
        <v>0</v>
      </c>
      <c r="T134" s="99">
        <v>0</v>
      </c>
      <c r="U134" s="99">
        <v>0</v>
      </c>
      <c r="V134" s="99">
        <v>0</v>
      </c>
      <c r="W134" s="122" t="s">
        <v>810</v>
      </c>
      <c r="X134" s="99"/>
      <c r="Y134" s="11" t="s">
        <v>772</v>
      </c>
    </row>
    <row r="135" spans="1:25">
      <c r="A135" s="47">
        <f t="shared" si="1"/>
        <v>114</v>
      </c>
      <c r="B135" s="11" t="s">
        <v>225</v>
      </c>
      <c r="C135" s="11">
        <v>1134</v>
      </c>
      <c r="D135" s="49" t="s">
        <v>18</v>
      </c>
      <c r="E135" s="47" t="s">
        <v>23</v>
      </c>
      <c r="F135" s="47">
        <v>0</v>
      </c>
      <c r="G135" s="47">
        <v>0</v>
      </c>
      <c r="H135" s="47">
        <v>3</v>
      </c>
      <c r="I135" s="47">
        <v>4</v>
      </c>
      <c r="J135" s="47">
        <v>5</v>
      </c>
      <c r="K135" s="47" t="s">
        <v>41</v>
      </c>
      <c r="L135" s="48" t="s">
        <v>15</v>
      </c>
      <c r="M135" s="48"/>
      <c r="N135" s="47" t="s">
        <v>15</v>
      </c>
      <c r="P135" s="99">
        <v>2</v>
      </c>
      <c r="Q135" s="99">
        <v>0</v>
      </c>
      <c r="R135" s="99">
        <v>0</v>
      </c>
      <c r="S135" s="99">
        <v>0</v>
      </c>
      <c r="T135" s="99">
        <v>0</v>
      </c>
      <c r="U135" s="99">
        <v>0</v>
      </c>
      <c r="V135" s="99">
        <v>0</v>
      </c>
      <c r="W135" s="122">
        <v>20</v>
      </c>
      <c r="X135" s="99"/>
      <c r="Y135" s="11" t="s">
        <v>801</v>
      </c>
    </row>
    <row r="136" spans="1:25">
      <c r="A136" s="47">
        <f t="shared" si="1"/>
        <v>115</v>
      </c>
      <c r="B136" s="11" t="s">
        <v>251</v>
      </c>
      <c r="C136" s="11">
        <v>1717</v>
      </c>
      <c r="D136" s="49" t="s">
        <v>16</v>
      </c>
      <c r="E136" s="47">
        <v>6</v>
      </c>
      <c r="F136" s="47">
        <v>4</v>
      </c>
      <c r="G136" s="47">
        <v>8</v>
      </c>
      <c r="H136" s="47">
        <v>3</v>
      </c>
      <c r="I136" s="47">
        <v>1</v>
      </c>
      <c r="J136" s="47">
        <v>2</v>
      </c>
      <c r="K136" s="47" t="s">
        <v>41</v>
      </c>
      <c r="L136" s="48">
        <v>2</v>
      </c>
      <c r="M136" s="48"/>
      <c r="N136" s="47"/>
      <c r="P136" s="99">
        <v>0</v>
      </c>
      <c r="Q136" s="99">
        <v>0</v>
      </c>
      <c r="R136" s="99">
        <v>0</v>
      </c>
      <c r="S136" s="99">
        <v>0</v>
      </c>
      <c r="T136" s="99">
        <v>0</v>
      </c>
      <c r="U136" s="99">
        <v>0</v>
      </c>
      <c r="V136" s="99">
        <v>0</v>
      </c>
      <c r="W136" s="122" t="s">
        <v>810</v>
      </c>
      <c r="X136" s="99"/>
      <c r="Y136" s="11" t="s">
        <v>816</v>
      </c>
    </row>
    <row r="137" spans="1:25">
      <c r="A137" s="47">
        <f t="shared" si="1"/>
        <v>116</v>
      </c>
      <c r="B137" s="11" t="s">
        <v>140</v>
      </c>
      <c r="C137" s="11">
        <v>2310</v>
      </c>
      <c r="D137" s="49" t="s">
        <v>18</v>
      </c>
      <c r="E137" s="47">
        <v>5</v>
      </c>
      <c r="F137" s="47">
        <v>4</v>
      </c>
      <c r="G137" s="47">
        <v>5</v>
      </c>
      <c r="H137" s="47">
        <v>3</v>
      </c>
      <c r="I137" s="47">
        <v>1</v>
      </c>
      <c r="J137" s="47">
        <v>1</v>
      </c>
      <c r="K137" s="47" t="s">
        <v>41</v>
      </c>
      <c r="L137" s="48">
        <v>7</v>
      </c>
      <c r="M137" s="48"/>
      <c r="N137" s="47"/>
      <c r="P137" s="99">
        <v>0</v>
      </c>
      <c r="Q137" s="99">
        <v>1</v>
      </c>
      <c r="R137" s="99">
        <v>0</v>
      </c>
      <c r="S137" s="99">
        <v>0</v>
      </c>
      <c r="T137" s="99">
        <v>0</v>
      </c>
      <c r="U137" s="99">
        <v>0</v>
      </c>
      <c r="V137" s="99">
        <v>0</v>
      </c>
      <c r="W137" s="122" t="s">
        <v>810</v>
      </c>
      <c r="X137" s="99"/>
      <c r="Y137" s="11" t="s">
        <v>819</v>
      </c>
    </row>
    <row r="138" spans="1:25">
      <c r="A138" s="47">
        <f t="shared" si="1"/>
        <v>117</v>
      </c>
      <c r="B138" s="58" t="s">
        <v>66</v>
      </c>
      <c r="C138" s="58">
        <v>304</v>
      </c>
      <c r="D138" s="63" t="s">
        <v>17</v>
      </c>
      <c r="E138" s="64">
        <v>5</v>
      </c>
      <c r="F138" s="64">
        <v>6</v>
      </c>
      <c r="G138" s="64">
        <v>5</v>
      </c>
      <c r="H138" s="64">
        <v>3</v>
      </c>
      <c r="I138" s="64">
        <v>5</v>
      </c>
      <c r="J138" s="64">
        <v>4</v>
      </c>
      <c r="K138" s="64" t="s">
        <v>41</v>
      </c>
      <c r="L138" s="65">
        <v>3</v>
      </c>
      <c r="M138" s="65"/>
      <c r="N138" s="64"/>
      <c r="P138" s="99">
        <v>0</v>
      </c>
      <c r="Q138" s="99">
        <v>0</v>
      </c>
      <c r="R138" s="99">
        <v>0</v>
      </c>
      <c r="S138" s="99">
        <v>0</v>
      </c>
      <c r="T138" s="99">
        <v>0</v>
      </c>
      <c r="U138" s="99">
        <v>0</v>
      </c>
      <c r="V138" s="99">
        <v>0</v>
      </c>
      <c r="W138" s="122">
        <v>0</v>
      </c>
      <c r="X138" s="99"/>
      <c r="Y138" s="11" t="s">
        <v>814</v>
      </c>
    </row>
    <row r="139" spans="1:25">
      <c r="A139" s="47">
        <f t="shared" si="1"/>
        <v>118</v>
      </c>
      <c r="B139" s="57" t="s">
        <v>134</v>
      </c>
      <c r="C139" s="57">
        <v>2205</v>
      </c>
      <c r="D139" s="71" t="s">
        <v>14</v>
      </c>
      <c r="E139" s="72">
        <v>5</v>
      </c>
      <c r="F139" s="72">
        <v>6</v>
      </c>
      <c r="G139" s="72">
        <v>6</v>
      </c>
      <c r="H139" s="72">
        <v>3</v>
      </c>
      <c r="I139" s="72">
        <v>6</v>
      </c>
      <c r="J139" s="72">
        <v>2</v>
      </c>
      <c r="K139" s="72" t="s">
        <v>41</v>
      </c>
      <c r="L139" s="73">
        <v>4</v>
      </c>
      <c r="M139" s="73"/>
      <c r="N139" s="72"/>
      <c r="P139" s="99">
        <v>0</v>
      </c>
      <c r="Q139" s="99">
        <v>0</v>
      </c>
      <c r="R139" s="99">
        <v>1</v>
      </c>
      <c r="S139" s="99">
        <v>0</v>
      </c>
      <c r="T139" s="99">
        <v>0</v>
      </c>
      <c r="U139" s="99">
        <v>0</v>
      </c>
      <c r="V139" s="99">
        <v>0</v>
      </c>
      <c r="W139" s="122" t="s">
        <v>810</v>
      </c>
      <c r="X139" s="99"/>
      <c r="Y139" s="11" t="s">
        <v>814</v>
      </c>
    </row>
    <row r="140" spans="1:25">
      <c r="A140" s="47">
        <f t="shared" si="1"/>
        <v>119</v>
      </c>
      <c r="B140" s="11" t="s">
        <v>71</v>
      </c>
      <c r="C140" s="11">
        <v>409</v>
      </c>
      <c r="D140" s="49" t="s">
        <v>15</v>
      </c>
      <c r="E140" s="47">
        <v>7</v>
      </c>
      <c r="F140" s="47">
        <v>7</v>
      </c>
      <c r="G140" s="47">
        <v>8</v>
      </c>
      <c r="H140" s="47">
        <v>3</v>
      </c>
      <c r="I140" s="47">
        <v>7</v>
      </c>
      <c r="J140" s="47">
        <v>6</v>
      </c>
      <c r="K140" s="47" t="s">
        <v>41</v>
      </c>
      <c r="L140" s="48" t="s">
        <v>15</v>
      </c>
      <c r="M140" s="48"/>
      <c r="N140" s="47"/>
      <c r="P140" s="99">
        <v>2</v>
      </c>
      <c r="Q140" s="99">
        <v>0</v>
      </c>
      <c r="R140" s="99">
        <v>0</v>
      </c>
      <c r="S140" s="99">
        <v>0</v>
      </c>
      <c r="T140" s="99">
        <v>0</v>
      </c>
      <c r="U140" s="99">
        <v>0</v>
      </c>
      <c r="V140" s="99">
        <v>0</v>
      </c>
      <c r="W140" s="122">
        <v>10</v>
      </c>
      <c r="X140" s="99"/>
      <c r="Y140" s="11" t="s">
        <v>771</v>
      </c>
    </row>
    <row r="141" spans="1:25">
      <c r="A141" s="47">
        <f t="shared" si="1"/>
        <v>120</v>
      </c>
      <c r="B141" s="11" t="s">
        <v>62</v>
      </c>
      <c r="C141" s="11">
        <v>205</v>
      </c>
      <c r="D141" s="49" t="s">
        <v>14</v>
      </c>
      <c r="E141" s="47">
        <v>5</v>
      </c>
      <c r="F141" s="47">
        <v>9</v>
      </c>
      <c r="G141" s="47" t="s">
        <v>15</v>
      </c>
      <c r="H141" s="47">
        <v>3</v>
      </c>
      <c r="I141" s="47">
        <v>7</v>
      </c>
      <c r="J141" s="47">
        <v>9</v>
      </c>
      <c r="K141" s="47" t="s">
        <v>41</v>
      </c>
      <c r="L141" s="48" t="s">
        <v>15</v>
      </c>
      <c r="M141" s="48"/>
      <c r="N141" s="47"/>
      <c r="P141" s="99">
        <v>0</v>
      </c>
      <c r="Q141" s="99">
        <v>0</v>
      </c>
      <c r="R141" s="99">
        <v>0</v>
      </c>
      <c r="S141" s="99">
        <v>0</v>
      </c>
      <c r="T141" s="99">
        <v>0</v>
      </c>
      <c r="U141" s="99">
        <v>0</v>
      </c>
      <c r="V141" s="99">
        <v>0</v>
      </c>
      <c r="W141" s="122" t="s">
        <v>811</v>
      </c>
      <c r="X141" s="99"/>
      <c r="Y141" s="11" t="s">
        <v>774</v>
      </c>
    </row>
    <row r="142" spans="1:25">
      <c r="A142" s="47">
        <f t="shared" si="1"/>
        <v>121</v>
      </c>
      <c r="B142" s="11" t="s">
        <v>263</v>
      </c>
      <c r="C142" s="11">
        <v>1936</v>
      </c>
      <c r="D142" s="49" t="s">
        <v>14</v>
      </c>
      <c r="E142" s="47">
        <v>8</v>
      </c>
      <c r="F142" s="47" t="s">
        <v>15</v>
      </c>
      <c r="G142" s="47">
        <v>3</v>
      </c>
      <c r="H142" s="47">
        <v>3</v>
      </c>
      <c r="I142" s="47">
        <v>3</v>
      </c>
      <c r="J142" s="47">
        <v>2</v>
      </c>
      <c r="K142" s="47" t="s">
        <v>41</v>
      </c>
      <c r="L142" s="48" t="s">
        <v>15</v>
      </c>
      <c r="M142" s="48"/>
      <c r="N142" s="47"/>
      <c r="P142" s="99">
        <v>0</v>
      </c>
      <c r="Q142" s="99">
        <v>0</v>
      </c>
      <c r="R142" s="99">
        <v>0</v>
      </c>
      <c r="S142" s="99">
        <v>0</v>
      </c>
      <c r="T142" s="99">
        <v>0</v>
      </c>
      <c r="U142" s="99">
        <v>0</v>
      </c>
      <c r="V142" s="99">
        <v>0</v>
      </c>
      <c r="W142" s="122" t="s">
        <v>811</v>
      </c>
      <c r="X142" s="99"/>
      <c r="Y142" s="11" t="s">
        <v>774</v>
      </c>
    </row>
    <row r="143" spans="1:25">
      <c r="A143" s="47">
        <f t="shared" si="1"/>
        <v>122</v>
      </c>
      <c r="B143" s="11" t="s">
        <v>241</v>
      </c>
      <c r="C143" s="11">
        <v>1533</v>
      </c>
      <c r="D143" s="49" t="s">
        <v>18</v>
      </c>
      <c r="E143" s="47">
        <v>5</v>
      </c>
      <c r="F143" s="47">
        <v>4</v>
      </c>
      <c r="G143" s="47">
        <v>1</v>
      </c>
      <c r="H143" s="47">
        <v>3</v>
      </c>
      <c r="I143" s="47">
        <v>3</v>
      </c>
      <c r="J143" s="47">
        <v>1</v>
      </c>
      <c r="K143" s="47" t="s">
        <v>41</v>
      </c>
      <c r="L143" s="48" t="s">
        <v>15</v>
      </c>
      <c r="M143" s="48"/>
      <c r="N143" s="47"/>
      <c r="P143" s="99">
        <v>0</v>
      </c>
      <c r="Q143" s="99">
        <v>1</v>
      </c>
      <c r="R143" s="99">
        <v>0</v>
      </c>
      <c r="S143" s="99">
        <v>0</v>
      </c>
      <c r="T143" s="99">
        <v>0</v>
      </c>
      <c r="U143" s="99">
        <v>0</v>
      </c>
      <c r="V143" s="99">
        <v>0</v>
      </c>
      <c r="W143" s="122" t="s">
        <v>811</v>
      </c>
      <c r="X143" s="99"/>
      <c r="Y143" s="11" t="s">
        <v>774</v>
      </c>
    </row>
    <row r="144" spans="1:25">
      <c r="A144" s="47">
        <f t="shared" si="1"/>
        <v>123</v>
      </c>
      <c r="B144" s="78" t="s">
        <v>63</v>
      </c>
      <c r="C144" s="78">
        <v>206</v>
      </c>
      <c r="D144" s="79" t="s">
        <v>17</v>
      </c>
      <c r="E144" s="80">
        <v>3</v>
      </c>
      <c r="F144" s="80">
        <v>5</v>
      </c>
      <c r="G144" s="80">
        <v>5</v>
      </c>
      <c r="H144" s="80">
        <v>3</v>
      </c>
      <c r="I144" s="80">
        <v>7</v>
      </c>
      <c r="J144" s="80">
        <v>5</v>
      </c>
      <c r="K144" s="80" t="s">
        <v>41</v>
      </c>
      <c r="L144" s="81">
        <v>7</v>
      </c>
      <c r="M144" s="81"/>
      <c r="N144" s="80"/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122">
        <v>0</v>
      </c>
      <c r="X144" s="99"/>
      <c r="Y144" s="11" t="s">
        <v>779</v>
      </c>
    </row>
    <row r="145" spans="1:25">
      <c r="A145" s="47">
        <f t="shared" si="1"/>
        <v>124</v>
      </c>
      <c r="B145" s="58" t="s">
        <v>99</v>
      </c>
      <c r="C145" s="58">
        <v>1302</v>
      </c>
      <c r="D145" s="63" t="s">
        <v>16</v>
      </c>
      <c r="E145" s="64">
        <v>6</v>
      </c>
      <c r="F145" s="64">
        <v>6</v>
      </c>
      <c r="G145" s="64">
        <v>3</v>
      </c>
      <c r="H145" s="64">
        <v>3</v>
      </c>
      <c r="I145" s="64">
        <v>6</v>
      </c>
      <c r="J145" s="64" t="s">
        <v>15</v>
      </c>
      <c r="K145" s="64" t="s">
        <v>41</v>
      </c>
      <c r="L145" s="65">
        <v>7</v>
      </c>
      <c r="M145" s="65"/>
      <c r="N145" s="64"/>
      <c r="P145" s="99">
        <v>0</v>
      </c>
      <c r="Q145" s="99">
        <v>0</v>
      </c>
      <c r="R145" s="99">
        <v>0</v>
      </c>
      <c r="S145" s="99">
        <v>0</v>
      </c>
      <c r="T145" s="99">
        <v>0</v>
      </c>
      <c r="U145" s="99">
        <v>0</v>
      </c>
      <c r="V145" s="99">
        <v>0</v>
      </c>
      <c r="W145" s="122" t="s">
        <v>810</v>
      </c>
      <c r="X145" s="99"/>
      <c r="Y145" s="11" t="s">
        <v>779</v>
      </c>
    </row>
    <row r="146" spans="1:25">
      <c r="A146" s="47">
        <f t="shared" si="1"/>
        <v>125</v>
      </c>
      <c r="B146" s="11" t="s">
        <v>280</v>
      </c>
      <c r="C146" s="11">
        <v>2336</v>
      </c>
      <c r="D146" s="49" t="s">
        <v>16</v>
      </c>
      <c r="E146" s="47">
        <v>8</v>
      </c>
      <c r="F146" s="47">
        <v>3</v>
      </c>
      <c r="G146" s="47">
        <v>8</v>
      </c>
      <c r="H146" s="47">
        <v>3</v>
      </c>
      <c r="I146" s="47">
        <v>8</v>
      </c>
      <c r="J146" s="47">
        <v>6</v>
      </c>
      <c r="K146" s="47" t="s">
        <v>41</v>
      </c>
      <c r="L146" s="48">
        <v>9</v>
      </c>
      <c r="M146" s="48"/>
      <c r="N146" s="47" t="s">
        <v>23</v>
      </c>
      <c r="P146" s="99">
        <v>0</v>
      </c>
      <c r="Q146" s="99">
        <v>0</v>
      </c>
      <c r="R146" s="99">
        <v>0</v>
      </c>
      <c r="S146" s="99">
        <v>0</v>
      </c>
      <c r="T146" s="99">
        <v>0</v>
      </c>
      <c r="U146" s="99">
        <v>0</v>
      </c>
      <c r="V146" s="99">
        <v>0</v>
      </c>
      <c r="W146" s="122" t="s">
        <v>810</v>
      </c>
      <c r="X146" s="99"/>
      <c r="Y146" s="11" t="s">
        <v>781</v>
      </c>
    </row>
    <row r="147" spans="1:25">
      <c r="A147" s="47">
        <f t="shared" si="1"/>
        <v>126</v>
      </c>
      <c r="B147" s="11" t="s">
        <v>239</v>
      </c>
      <c r="C147" s="11">
        <v>1433</v>
      </c>
      <c r="D147" s="49" t="s">
        <v>16</v>
      </c>
      <c r="E147" s="47">
        <v>7</v>
      </c>
      <c r="F147" s="47" t="s">
        <v>15</v>
      </c>
      <c r="G147" s="47">
        <v>1</v>
      </c>
      <c r="H147" s="47">
        <v>3</v>
      </c>
      <c r="I147" s="47">
        <v>2</v>
      </c>
      <c r="J147" s="47">
        <v>1</v>
      </c>
      <c r="K147" s="47" t="s">
        <v>41</v>
      </c>
      <c r="L147" s="48">
        <v>3</v>
      </c>
      <c r="M147" s="48"/>
      <c r="N147" s="47" t="s">
        <v>23</v>
      </c>
      <c r="P147" s="99">
        <v>0</v>
      </c>
      <c r="Q147" s="99">
        <v>0</v>
      </c>
      <c r="R147" s="99">
        <v>0</v>
      </c>
      <c r="S147" s="99">
        <v>0</v>
      </c>
      <c r="T147" s="99">
        <v>0</v>
      </c>
      <c r="U147" s="99">
        <v>0</v>
      </c>
      <c r="V147" s="99">
        <v>0</v>
      </c>
      <c r="W147" s="122" t="s">
        <v>810</v>
      </c>
      <c r="X147" s="99"/>
      <c r="Y147" s="11" t="s">
        <v>781</v>
      </c>
    </row>
    <row r="148" spans="1:25">
      <c r="A148" s="47">
        <f t="shared" si="1"/>
        <v>127</v>
      </c>
      <c r="B148" s="11" t="s">
        <v>101</v>
      </c>
      <c r="C148" s="11">
        <v>1310</v>
      </c>
      <c r="D148" s="49" t="s">
        <v>16</v>
      </c>
      <c r="E148" s="47">
        <v>5</v>
      </c>
      <c r="F148" s="47">
        <v>1</v>
      </c>
      <c r="G148" s="47">
        <v>1</v>
      </c>
      <c r="H148" s="47">
        <v>3</v>
      </c>
      <c r="I148" s="47">
        <v>3</v>
      </c>
      <c r="J148" s="47">
        <v>3</v>
      </c>
      <c r="K148" s="47" t="s">
        <v>41</v>
      </c>
      <c r="L148" s="48" t="s">
        <v>15</v>
      </c>
      <c r="M148" s="48"/>
      <c r="N148" s="47" t="s">
        <v>23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99">
        <v>0</v>
      </c>
      <c r="V148" s="99">
        <v>0</v>
      </c>
      <c r="W148" s="122" t="s">
        <v>810</v>
      </c>
      <c r="X148" s="99"/>
      <c r="Y148" s="11" t="s">
        <v>781</v>
      </c>
    </row>
    <row r="149" spans="1:25">
      <c r="A149" s="47">
        <f t="shared" si="1"/>
        <v>128</v>
      </c>
      <c r="B149" s="11" t="s">
        <v>248</v>
      </c>
      <c r="C149" s="11">
        <v>1637</v>
      </c>
      <c r="D149" s="49" t="s">
        <v>16</v>
      </c>
      <c r="E149" s="47">
        <v>5</v>
      </c>
      <c r="F149" s="47">
        <v>1</v>
      </c>
      <c r="G149" s="47">
        <v>0</v>
      </c>
      <c r="H149" s="47">
        <v>3</v>
      </c>
      <c r="I149" s="47">
        <v>3</v>
      </c>
      <c r="J149" s="47">
        <v>4</v>
      </c>
      <c r="K149" s="47" t="s">
        <v>41</v>
      </c>
      <c r="L149" s="48">
        <v>5</v>
      </c>
      <c r="M149" s="48"/>
      <c r="N149" s="47" t="s">
        <v>23</v>
      </c>
      <c r="P149" s="99">
        <v>0</v>
      </c>
      <c r="Q149" s="99">
        <v>0</v>
      </c>
      <c r="R149" s="99">
        <v>0</v>
      </c>
      <c r="S149" s="99">
        <v>0</v>
      </c>
      <c r="T149" s="99">
        <v>0</v>
      </c>
      <c r="U149" s="99">
        <v>0</v>
      </c>
      <c r="V149" s="99">
        <v>0</v>
      </c>
      <c r="W149" s="122" t="s">
        <v>810</v>
      </c>
      <c r="X149" s="99"/>
      <c r="Y149" s="11" t="s">
        <v>781</v>
      </c>
    </row>
    <row r="150" spans="1:25">
      <c r="A150" s="47">
        <f t="shared" si="1"/>
        <v>129</v>
      </c>
      <c r="B150" s="11" t="s">
        <v>139</v>
      </c>
      <c r="C150" s="11">
        <v>2305</v>
      </c>
      <c r="D150" s="49" t="s">
        <v>16</v>
      </c>
      <c r="E150" s="47">
        <v>5</v>
      </c>
      <c r="F150" s="47">
        <v>3</v>
      </c>
      <c r="G150" s="47">
        <v>8</v>
      </c>
      <c r="H150" s="47">
        <v>2</v>
      </c>
      <c r="I150" s="47">
        <v>0</v>
      </c>
      <c r="J150" s="47">
        <v>2</v>
      </c>
      <c r="K150" s="47" t="s">
        <v>41</v>
      </c>
      <c r="L150" s="48" t="s">
        <v>15</v>
      </c>
      <c r="M150" s="48"/>
      <c r="N150" s="47"/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122" t="s">
        <v>811</v>
      </c>
      <c r="X150" s="99"/>
      <c r="Y150" s="11" t="s">
        <v>784</v>
      </c>
    </row>
    <row r="151" spans="1:25">
      <c r="A151" s="47">
        <f t="shared" si="1"/>
        <v>130</v>
      </c>
      <c r="B151" s="58" t="s">
        <v>67</v>
      </c>
      <c r="C151" s="58">
        <v>306</v>
      </c>
      <c r="D151" s="63" t="s">
        <v>16</v>
      </c>
      <c r="E151" s="64">
        <v>3</v>
      </c>
      <c r="F151" s="64">
        <v>6</v>
      </c>
      <c r="G151" s="64">
        <v>3</v>
      </c>
      <c r="H151" s="64">
        <v>2</v>
      </c>
      <c r="I151" s="64">
        <v>0</v>
      </c>
      <c r="J151" s="64">
        <v>2</v>
      </c>
      <c r="K151" s="64" t="s">
        <v>41</v>
      </c>
      <c r="L151" s="65" t="s">
        <v>15</v>
      </c>
      <c r="M151" s="65"/>
      <c r="N151" s="64"/>
      <c r="P151" s="99">
        <v>0</v>
      </c>
      <c r="Q151" s="99">
        <v>0</v>
      </c>
      <c r="R151" s="99">
        <v>0</v>
      </c>
      <c r="S151" s="99">
        <v>0</v>
      </c>
      <c r="T151" s="99">
        <v>0</v>
      </c>
      <c r="U151" s="99">
        <v>0</v>
      </c>
      <c r="V151" s="99">
        <v>0</v>
      </c>
      <c r="W151" s="122" t="s">
        <v>811</v>
      </c>
      <c r="X151" s="99"/>
      <c r="Y151" s="11" t="s">
        <v>784</v>
      </c>
    </row>
    <row r="152" spans="1:25">
      <c r="A152" s="47">
        <f t="shared" ref="A152:A213" si="2">A151+1</f>
        <v>131</v>
      </c>
      <c r="B152" s="11" t="s">
        <v>284</v>
      </c>
      <c r="C152" s="11">
        <v>2514</v>
      </c>
      <c r="D152" s="49" t="s">
        <v>16</v>
      </c>
      <c r="E152" s="47">
        <v>4</v>
      </c>
      <c r="F152" s="47">
        <v>4</v>
      </c>
      <c r="G152" s="47">
        <v>9</v>
      </c>
      <c r="H152" s="47">
        <v>2</v>
      </c>
      <c r="I152" s="47">
        <v>7</v>
      </c>
      <c r="J152" s="47">
        <v>5</v>
      </c>
      <c r="K152" s="47" t="s">
        <v>41</v>
      </c>
      <c r="L152" s="48">
        <v>6</v>
      </c>
      <c r="M152" s="48"/>
      <c r="N152" s="47"/>
      <c r="P152" s="99">
        <v>0</v>
      </c>
      <c r="Q152" s="99">
        <v>0</v>
      </c>
      <c r="R152" s="99">
        <v>0</v>
      </c>
      <c r="S152" s="99">
        <v>0</v>
      </c>
      <c r="T152" s="99">
        <v>0</v>
      </c>
      <c r="U152" s="99">
        <v>0</v>
      </c>
      <c r="V152" s="99">
        <v>0</v>
      </c>
      <c r="W152" s="122" t="s">
        <v>810</v>
      </c>
      <c r="X152" s="99"/>
      <c r="Y152" s="11" t="s">
        <v>788</v>
      </c>
    </row>
    <row r="153" spans="1:25">
      <c r="A153" s="47">
        <f t="shared" si="2"/>
        <v>132</v>
      </c>
      <c r="B153" s="11" t="s">
        <v>97</v>
      </c>
      <c r="C153" s="11">
        <v>1205</v>
      </c>
      <c r="D153" s="49" t="s">
        <v>14</v>
      </c>
      <c r="E153" s="47">
        <v>7</v>
      </c>
      <c r="F153" s="47">
        <v>9</v>
      </c>
      <c r="G153" s="47">
        <v>6</v>
      </c>
      <c r="H153" s="47">
        <v>2</v>
      </c>
      <c r="I153" s="47">
        <v>2</v>
      </c>
      <c r="J153" s="47">
        <v>1</v>
      </c>
      <c r="K153" s="47" t="s">
        <v>41</v>
      </c>
      <c r="L153" s="48">
        <v>9</v>
      </c>
      <c r="M153" s="48"/>
      <c r="N153" s="47"/>
      <c r="P153" s="99">
        <v>0</v>
      </c>
      <c r="Q153" s="99">
        <v>0</v>
      </c>
      <c r="R153" s="99">
        <v>0</v>
      </c>
      <c r="S153" s="99">
        <v>0</v>
      </c>
      <c r="T153" s="99">
        <v>0</v>
      </c>
      <c r="U153" s="99">
        <v>0</v>
      </c>
      <c r="V153" s="99">
        <v>0</v>
      </c>
      <c r="W153" s="122" t="s">
        <v>810</v>
      </c>
      <c r="X153" s="99"/>
      <c r="Y153" s="11" t="s">
        <v>824</v>
      </c>
    </row>
    <row r="154" spans="1:25">
      <c r="A154" s="47">
        <f t="shared" si="2"/>
        <v>133</v>
      </c>
      <c r="B154" s="11" t="s">
        <v>206</v>
      </c>
      <c r="C154" s="11">
        <v>831</v>
      </c>
      <c r="D154" s="49" t="s">
        <v>17</v>
      </c>
      <c r="E154" s="47">
        <v>2</v>
      </c>
      <c r="F154" s="47">
        <v>1</v>
      </c>
      <c r="G154" s="47">
        <v>0</v>
      </c>
      <c r="H154" s="47">
        <v>2</v>
      </c>
      <c r="I154" s="47">
        <v>1</v>
      </c>
      <c r="J154" s="47">
        <v>2</v>
      </c>
      <c r="K154" s="47" t="s">
        <v>41</v>
      </c>
      <c r="L154" s="48">
        <v>5</v>
      </c>
      <c r="M154" s="48"/>
      <c r="N154" s="47"/>
      <c r="P154" s="99">
        <v>0</v>
      </c>
      <c r="Q154" s="99">
        <v>0</v>
      </c>
      <c r="R154" s="99">
        <v>0</v>
      </c>
      <c r="S154" s="99">
        <v>0</v>
      </c>
      <c r="T154" s="99">
        <v>0</v>
      </c>
      <c r="U154" s="99">
        <v>0</v>
      </c>
      <c r="V154" s="99">
        <v>0</v>
      </c>
      <c r="W154" s="122">
        <v>0</v>
      </c>
      <c r="X154" s="99"/>
      <c r="Y154" s="11" t="s">
        <v>824</v>
      </c>
    </row>
    <row r="155" spans="1:25">
      <c r="A155" s="47">
        <f t="shared" si="2"/>
        <v>134</v>
      </c>
      <c r="B155" s="11" t="s">
        <v>50</v>
      </c>
      <c r="C155" s="11">
        <v>1309</v>
      </c>
      <c r="D155" s="49" t="s">
        <v>17</v>
      </c>
      <c r="E155" s="47">
        <v>6</v>
      </c>
      <c r="F155" s="47" t="s">
        <v>15</v>
      </c>
      <c r="G155" s="47">
        <v>1</v>
      </c>
      <c r="H155" s="47">
        <v>2</v>
      </c>
      <c r="I155" s="47">
        <v>2</v>
      </c>
      <c r="J155" s="47">
        <v>1</v>
      </c>
      <c r="K155" s="47" t="s">
        <v>41</v>
      </c>
      <c r="L155" s="48">
        <v>8</v>
      </c>
      <c r="M155" s="48"/>
      <c r="N155" s="47"/>
      <c r="P155" s="99">
        <v>0</v>
      </c>
      <c r="Q155" s="99">
        <v>0</v>
      </c>
      <c r="R155" s="99">
        <v>0</v>
      </c>
      <c r="S155" s="99">
        <v>0</v>
      </c>
      <c r="T155" s="99">
        <v>0</v>
      </c>
      <c r="U155" s="99">
        <v>0</v>
      </c>
      <c r="V155" s="99">
        <v>0</v>
      </c>
      <c r="W155" s="122">
        <v>0</v>
      </c>
      <c r="X155" s="99"/>
      <c r="Y155" s="11" t="s">
        <v>824</v>
      </c>
    </row>
    <row r="156" spans="1:25">
      <c r="A156" s="47">
        <f t="shared" si="2"/>
        <v>135</v>
      </c>
      <c r="B156" s="11" t="s">
        <v>216</v>
      </c>
      <c r="C156" s="11">
        <v>1012</v>
      </c>
      <c r="D156" s="49" t="s">
        <v>17</v>
      </c>
      <c r="E156" s="47">
        <v>1</v>
      </c>
      <c r="F156" s="47">
        <v>1</v>
      </c>
      <c r="G156" s="47">
        <v>0</v>
      </c>
      <c r="H156" s="47">
        <v>2</v>
      </c>
      <c r="I156" s="47">
        <v>3</v>
      </c>
      <c r="J156" s="47">
        <v>3</v>
      </c>
      <c r="K156" s="47" t="s">
        <v>41</v>
      </c>
      <c r="L156" s="48" t="s">
        <v>15</v>
      </c>
      <c r="M156" s="48"/>
      <c r="N156" s="47"/>
      <c r="P156" s="99">
        <v>0</v>
      </c>
      <c r="Q156" s="99">
        <v>0</v>
      </c>
      <c r="R156" s="99">
        <v>0</v>
      </c>
      <c r="S156" s="99">
        <v>0</v>
      </c>
      <c r="T156" s="99">
        <v>0</v>
      </c>
      <c r="U156" s="99">
        <v>0</v>
      </c>
      <c r="V156" s="99">
        <v>0</v>
      </c>
      <c r="W156" s="122" t="s">
        <v>811</v>
      </c>
      <c r="X156" s="99"/>
      <c r="Y156" s="11" t="s">
        <v>778</v>
      </c>
    </row>
    <row r="157" spans="1:25">
      <c r="A157" s="47">
        <f t="shared" si="2"/>
        <v>136</v>
      </c>
      <c r="B157" s="11" t="s">
        <v>217</v>
      </c>
      <c r="C157" s="11">
        <v>1018</v>
      </c>
      <c r="D157" s="49" t="s">
        <v>16</v>
      </c>
      <c r="E157" s="47">
        <v>4</v>
      </c>
      <c r="F157" s="47">
        <v>3</v>
      </c>
      <c r="G157" s="47">
        <v>3</v>
      </c>
      <c r="H157" s="47">
        <v>2</v>
      </c>
      <c r="I157" s="47">
        <v>1</v>
      </c>
      <c r="J157" s="47">
        <v>3</v>
      </c>
      <c r="K157" s="47" t="s">
        <v>41</v>
      </c>
      <c r="L157" s="48">
        <v>6</v>
      </c>
      <c r="M157" s="48"/>
      <c r="N157" s="47"/>
      <c r="P157" s="99">
        <v>0</v>
      </c>
      <c r="Q157" s="99">
        <v>0</v>
      </c>
      <c r="R157" s="99">
        <v>0</v>
      </c>
      <c r="S157" s="99">
        <v>0</v>
      </c>
      <c r="T157" s="99">
        <v>0</v>
      </c>
      <c r="U157" s="99">
        <v>0</v>
      </c>
      <c r="V157" s="99">
        <v>0</v>
      </c>
      <c r="W157" s="122" t="s">
        <v>810</v>
      </c>
      <c r="X157" s="99"/>
      <c r="Y157" s="11" t="s">
        <v>824</v>
      </c>
    </row>
    <row r="158" spans="1:25">
      <c r="A158" s="47">
        <f t="shared" si="2"/>
        <v>137</v>
      </c>
      <c r="B158" s="11" t="s">
        <v>245</v>
      </c>
      <c r="C158" s="11">
        <v>1617</v>
      </c>
      <c r="D158" s="49" t="s">
        <v>17</v>
      </c>
      <c r="E158" s="47">
        <v>4</v>
      </c>
      <c r="F158" s="47">
        <v>4</v>
      </c>
      <c r="G158" s="47">
        <v>0</v>
      </c>
      <c r="H158" s="47">
        <v>2</v>
      </c>
      <c r="I158" s="47">
        <v>3</v>
      </c>
      <c r="J158" s="47">
        <v>2</v>
      </c>
      <c r="K158" s="47" t="s">
        <v>41</v>
      </c>
      <c r="L158" s="48">
        <v>8</v>
      </c>
      <c r="M158" s="48"/>
      <c r="N158" s="47"/>
      <c r="P158" s="99">
        <v>0</v>
      </c>
      <c r="Q158" s="99">
        <v>0</v>
      </c>
      <c r="R158" s="99">
        <v>0</v>
      </c>
      <c r="S158" s="99">
        <v>0</v>
      </c>
      <c r="T158" s="99">
        <v>0</v>
      </c>
      <c r="U158" s="99">
        <v>0</v>
      </c>
      <c r="V158" s="99">
        <v>0</v>
      </c>
      <c r="W158" s="122">
        <v>0</v>
      </c>
      <c r="X158" s="99"/>
      <c r="Y158" s="11" t="s">
        <v>807</v>
      </c>
    </row>
    <row r="159" spans="1:25">
      <c r="A159" s="47">
        <f t="shared" si="2"/>
        <v>138</v>
      </c>
      <c r="B159" s="58" t="s">
        <v>259</v>
      </c>
      <c r="C159" s="58">
        <v>1918</v>
      </c>
      <c r="D159" s="63" t="s">
        <v>16</v>
      </c>
      <c r="E159" s="64">
        <v>5</v>
      </c>
      <c r="F159" s="64">
        <v>6</v>
      </c>
      <c r="G159" s="64">
        <v>5</v>
      </c>
      <c r="H159" s="64">
        <v>2</v>
      </c>
      <c r="I159" s="64">
        <v>2</v>
      </c>
      <c r="J159" s="64">
        <v>0</v>
      </c>
      <c r="K159" s="64" t="s">
        <v>41</v>
      </c>
      <c r="L159" s="65">
        <v>7</v>
      </c>
      <c r="M159" s="65"/>
      <c r="N159" s="64"/>
      <c r="P159" s="99">
        <v>0</v>
      </c>
      <c r="Q159" s="99">
        <v>0</v>
      </c>
      <c r="R159" s="99">
        <v>0</v>
      </c>
      <c r="S159" s="99">
        <v>0</v>
      </c>
      <c r="T159" s="99">
        <v>0</v>
      </c>
      <c r="U159" s="99">
        <v>0</v>
      </c>
      <c r="V159" s="99">
        <v>0</v>
      </c>
      <c r="W159" s="122" t="s">
        <v>810</v>
      </c>
      <c r="X159" s="99"/>
      <c r="Y159" s="11" t="s">
        <v>815</v>
      </c>
    </row>
    <row r="160" spans="1:25">
      <c r="A160" s="47">
        <f t="shared" si="2"/>
        <v>139</v>
      </c>
      <c r="B160" s="11" t="s">
        <v>118</v>
      </c>
      <c r="C160" s="11">
        <v>1803</v>
      </c>
      <c r="D160" s="49" t="s">
        <v>17</v>
      </c>
      <c r="E160" s="47" t="s">
        <v>15</v>
      </c>
      <c r="F160" s="47" t="s">
        <v>15</v>
      </c>
      <c r="G160" s="47" t="s">
        <v>15</v>
      </c>
      <c r="H160" s="47">
        <v>2</v>
      </c>
      <c r="I160" s="47">
        <v>2</v>
      </c>
      <c r="J160" s="47">
        <v>5</v>
      </c>
      <c r="K160" s="47" t="s">
        <v>41</v>
      </c>
      <c r="L160" s="48" t="s">
        <v>18</v>
      </c>
      <c r="M160" s="48"/>
      <c r="N160" s="47"/>
      <c r="P160" s="99">
        <v>0</v>
      </c>
      <c r="Q160" s="99">
        <v>0</v>
      </c>
      <c r="R160" s="99">
        <v>0</v>
      </c>
      <c r="S160" s="99">
        <v>0</v>
      </c>
      <c r="T160" s="99">
        <v>0</v>
      </c>
      <c r="U160" s="99">
        <v>0</v>
      </c>
      <c r="V160" s="99">
        <v>0</v>
      </c>
      <c r="W160" s="122" t="s">
        <v>811</v>
      </c>
      <c r="X160" s="99"/>
      <c r="Y160" s="11" t="s">
        <v>778</v>
      </c>
    </row>
    <row r="161" spans="1:25">
      <c r="A161" s="47">
        <f t="shared" si="2"/>
        <v>140</v>
      </c>
      <c r="B161" s="11" t="s">
        <v>90</v>
      </c>
      <c r="C161" s="11">
        <v>907</v>
      </c>
      <c r="D161" s="49" t="s">
        <v>17</v>
      </c>
      <c r="E161" s="47">
        <v>7</v>
      </c>
      <c r="F161" s="47" t="s">
        <v>15</v>
      </c>
      <c r="G161" s="47">
        <v>1</v>
      </c>
      <c r="H161" s="47">
        <v>2</v>
      </c>
      <c r="I161" s="47">
        <v>5</v>
      </c>
      <c r="J161" s="47">
        <v>0</v>
      </c>
      <c r="K161" s="47" t="s">
        <v>41</v>
      </c>
      <c r="L161" s="48">
        <v>4</v>
      </c>
      <c r="M161" s="48"/>
      <c r="N161" s="47"/>
      <c r="P161" s="99">
        <v>0</v>
      </c>
      <c r="Q161" s="99">
        <v>0</v>
      </c>
      <c r="R161" s="99">
        <v>0</v>
      </c>
      <c r="S161" s="99">
        <v>0</v>
      </c>
      <c r="T161" s="99">
        <v>0</v>
      </c>
      <c r="U161" s="99">
        <v>0</v>
      </c>
      <c r="V161" s="99">
        <v>0</v>
      </c>
      <c r="W161" s="122">
        <v>0</v>
      </c>
      <c r="X161" s="99"/>
      <c r="Y161" s="11" t="s">
        <v>778</v>
      </c>
    </row>
    <row r="162" spans="1:25">
      <c r="A162" s="47">
        <f t="shared" si="2"/>
        <v>141</v>
      </c>
      <c r="B162" s="11" t="s">
        <v>115</v>
      </c>
      <c r="C162" s="11">
        <v>1707</v>
      </c>
      <c r="D162" s="49" t="s">
        <v>22</v>
      </c>
      <c r="E162" s="47">
        <v>0</v>
      </c>
      <c r="F162" s="47">
        <v>0</v>
      </c>
      <c r="G162" s="47">
        <v>0</v>
      </c>
      <c r="H162" s="47">
        <v>2</v>
      </c>
      <c r="I162" s="47">
        <v>6</v>
      </c>
      <c r="J162" s="47">
        <v>5</v>
      </c>
      <c r="K162" s="47" t="s">
        <v>41</v>
      </c>
      <c r="L162" s="48" t="s">
        <v>15</v>
      </c>
      <c r="M162" s="48"/>
      <c r="N162" s="47"/>
      <c r="P162" s="99">
        <v>0</v>
      </c>
      <c r="Q162" s="99">
        <v>0</v>
      </c>
      <c r="R162" s="99">
        <v>0</v>
      </c>
      <c r="S162" s="99">
        <v>0</v>
      </c>
      <c r="T162" s="99">
        <v>0</v>
      </c>
      <c r="U162" s="99">
        <v>0</v>
      </c>
      <c r="V162" s="99">
        <v>0</v>
      </c>
      <c r="W162" s="122">
        <v>0</v>
      </c>
      <c r="X162" s="99"/>
      <c r="Y162" s="11" t="s">
        <v>778</v>
      </c>
    </row>
    <row r="163" spans="1:25">
      <c r="A163" s="47">
        <f t="shared" si="2"/>
        <v>142</v>
      </c>
      <c r="B163" s="11" t="s">
        <v>158</v>
      </c>
      <c r="C163" s="11">
        <v>2802</v>
      </c>
      <c r="D163" s="49" t="s">
        <v>17</v>
      </c>
      <c r="E163" s="47">
        <v>5</v>
      </c>
      <c r="F163" s="47">
        <v>3</v>
      </c>
      <c r="G163" s="47">
        <v>7</v>
      </c>
      <c r="H163" s="47">
        <v>2</v>
      </c>
      <c r="I163" s="47">
        <v>6</v>
      </c>
      <c r="J163" s="47">
        <v>5</v>
      </c>
      <c r="K163" s="47" t="s">
        <v>41</v>
      </c>
      <c r="L163" s="48">
        <v>3</v>
      </c>
      <c r="M163" s="48"/>
      <c r="N163" s="47"/>
      <c r="P163" s="99">
        <v>0</v>
      </c>
      <c r="Q163" s="99">
        <v>0</v>
      </c>
      <c r="R163" s="99">
        <v>0</v>
      </c>
      <c r="S163" s="99">
        <v>0</v>
      </c>
      <c r="T163" s="99">
        <v>0</v>
      </c>
      <c r="U163" s="99">
        <v>0</v>
      </c>
      <c r="V163" s="99">
        <v>0</v>
      </c>
      <c r="W163" s="122">
        <v>0</v>
      </c>
      <c r="X163" s="99"/>
      <c r="Y163" s="11" t="s">
        <v>778</v>
      </c>
    </row>
    <row r="164" spans="1:25">
      <c r="A164" s="47">
        <f t="shared" si="2"/>
        <v>143</v>
      </c>
      <c r="B164" s="11" t="s">
        <v>142</v>
      </c>
      <c r="C164" s="11">
        <v>2407</v>
      </c>
      <c r="D164" s="49" t="s">
        <v>17</v>
      </c>
      <c r="E164" s="47">
        <v>2</v>
      </c>
      <c r="F164" s="47">
        <v>0</v>
      </c>
      <c r="G164" s="47">
        <v>0</v>
      </c>
      <c r="H164" s="47">
        <v>2</v>
      </c>
      <c r="I164" s="47">
        <v>4</v>
      </c>
      <c r="J164" s="47">
        <v>6</v>
      </c>
      <c r="K164" s="47" t="s">
        <v>41</v>
      </c>
      <c r="L164" s="48">
        <v>5</v>
      </c>
      <c r="M164" s="48"/>
      <c r="N164" s="47"/>
      <c r="P164" s="99">
        <v>0</v>
      </c>
      <c r="Q164" s="99">
        <v>0</v>
      </c>
      <c r="R164" s="99">
        <v>0</v>
      </c>
      <c r="S164" s="99">
        <v>0</v>
      </c>
      <c r="T164" s="99">
        <v>0</v>
      </c>
      <c r="U164" s="99">
        <v>0</v>
      </c>
      <c r="V164" s="99">
        <v>0</v>
      </c>
      <c r="W164" s="122">
        <v>0</v>
      </c>
      <c r="X164" s="99"/>
      <c r="Y164" s="11" t="s">
        <v>778</v>
      </c>
    </row>
    <row r="165" spans="1:25">
      <c r="A165" s="47">
        <f t="shared" si="2"/>
        <v>144</v>
      </c>
      <c r="B165" s="11" t="s">
        <v>89</v>
      </c>
      <c r="C165" s="11">
        <v>904</v>
      </c>
      <c r="D165" s="49" t="s">
        <v>17</v>
      </c>
      <c r="E165" s="47">
        <v>8</v>
      </c>
      <c r="F165" s="47" t="s">
        <v>18</v>
      </c>
      <c r="G165" s="47">
        <v>5</v>
      </c>
      <c r="H165" s="47">
        <v>2</v>
      </c>
      <c r="I165" s="47">
        <v>7</v>
      </c>
      <c r="J165" s="47">
        <v>3</v>
      </c>
      <c r="K165" s="47" t="s">
        <v>41</v>
      </c>
      <c r="L165" s="48" t="s">
        <v>15</v>
      </c>
      <c r="M165" s="48"/>
      <c r="N165" s="47"/>
      <c r="P165" s="99">
        <v>0</v>
      </c>
      <c r="Q165" s="99">
        <v>0</v>
      </c>
      <c r="R165" s="99">
        <v>0</v>
      </c>
      <c r="S165" s="99">
        <v>0</v>
      </c>
      <c r="T165" s="99">
        <v>0</v>
      </c>
      <c r="U165" s="99">
        <v>0</v>
      </c>
      <c r="V165" s="99">
        <v>0</v>
      </c>
      <c r="W165" s="122" t="s">
        <v>811</v>
      </c>
      <c r="X165" s="99"/>
      <c r="Y165" s="11" t="s">
        <v>778</v>
      </c>
    </row>
    <row r="166" spans="1:25">
      <c r="A166" s="47">
        <f t="shared" si="2"/>
        <v>145</v>
      </c>
      <c r="B166" s="11" t="s">
        <v>249</v>
      </c>
      <c r="C166" s="11">
        <v>1712</v>
      </c>
      <c r="D166" s="49" t="s">
        <v>16</v>
      </c>
      <c r="E166" s="47" t="s">
        <v>15</v>
      </c>
      <c r="F166" s="47" t="s">
        <v>15</v>
      </c>
      <c r="G166" s="47">
        <v>2</v>
      </c>
      <c r="H166" s="47">
        <v>2</v>
      </c>
      <c r="I166" s="47">
        <v>6</v>
      </c>
      <c r="J166" s="47">
        <v>5</v>
      </c>
      <c r="K166" s="47" t="s">
        <v>41</v>
      </c>
      <c r="L166" s="48">
        <v>8</v>
      </c>
      <c r="M166" s="48"/>
      <c r="N166" s="47" t="s">
        <v>15</v>
      </c>
      <c r="P166" s="99">
        <v>2</v>
      </c>
      <c r="Q166" s="99">
        <v>3</v>
      </c>
      <c r="R166" s="99">
        <v>0</v>
      </c>
      <c r="S166" s="99">
        <v>0</v>
      </c>
      <c r="T166" s="99">
        <v>0</v>
      </c>
      <c r="U166" s="99">
        <v>0</v>
      </c>
      <c r="V166" s="99">
        <v>0</v>
      </c>
      <c r="W166" s="122" t="s">
        <v>810</v>
      </c>
      <c r="X166" s="99"/>
      <c r="Y166" s="11" t="s">
        <v>798</v>
      </c>
    </row>
    <row r="167" spans="1:25">
      <c r="A167" s="47">
        <f t="shared" si="2"/>
        <v>146</v>
      </c>
      <c r="B167" s="58" t="s">
        <v>252</v>
      </c>
      <c r="C167" s="58">
        <v>1731</v>
      </c>
      <c r="D167" s="63" t="s">
        <v>16</v>
      </c>
      <c r="E167" s="64">
        <v>9</v>
      </c>
      <c r="F167" s="64">
        <v>6</v>
      </c>
      <c r="G167" s="64">
        <v>6</v>
      </c>
      <c r="H167" s="64">
        <v>2</v>
      </c>
      <c r="I167" s="64">
        <v>0</v>
      </c>
      <c r="J167" s="64">
        <v>0</v>
      </c>
      <c r="K167" s="64" t="s">
        <v>41</v>
      </c>
      <c r="L167" s="65">
        <v>3</v>
      </c>
      <c r="M167" s="65"/>
      <c r="N167" s="64"/>
      <c r="P167" s="99">
        <v>0</v>
      </c>
      <c r="Q167" s="99">
        <v>0</v>
      </c>
      <c r="R167" s="99">
        <v>0</v>
      </c>
      <c r="S167" s="99">
        <v>0</v>
      </c>
      <c r="T167" s="99">
        <v>0</v>
      </c>
      <c r="U167" s="99">
        <v>0</v>
      </c>
      <c r="V167" s="99">
        <v>0</v>
      </c>
      <c r="W167" s="122" t="s">
        <v>810</v>
      </c>
      <c r="X167" s="99"/>
      <c r="Y167" s="11" t="s">
        <v>803</v>
      </c>
    </row>
    <row r="168" spans="1:25">
      <c r="A168" s="47">
        <f t="shared" si="2"/>
        <v>147</v>
      </c>
      <c r="B168" s="11" t="s">
        <v>273</v>
      </c>
      <c r="C168" s="11">
        <v>2121</v>
      </c>
      <c r="D168" s="49" t="s">
        <v>14</v>
      </c>
      <c r="E168" s="47">
        <v>7</v>
      </c>
      <c r="F168" s="47" t="s">
        <v>14</v>
      </c>
      <c r="G168" s="47">
        <v>4</v>
      </c>
      <c r="H168" s="47">
        <v>2</v>
      </c>
      <c r="I168" s="47">
        <v>5</v>
      </c>
      <c r="J168" s="47">
        <v>2</v>
      </c>
      <c r="K168" s="47" t="s">
        <v>41</v>
      </c>
      <c r="L168" s="48" t="s">
        <v>18</v>
      </c>
      <c r="M168" s="48"/>
      <c r="N168" s="47"/>
      <c r="P168" s="99">
        <v>0</v>
      </c>
      <c r="Q168" s="99">
        <v>0</v>
      </c>
      <c r="R168" s="99">
        <v>0</v>
      </c>
      <c r="S168" s="99">
        <v>0</v>
      </c>
      <c r="T168" s="99">
        <v>0</v>
      </c>
      <c r="U168" s="99">
        <v>0</v>
      </c>
      <c r="V168" s="99">
        <v>0</v>
      </c>
      <c r="W168" s="122" t="s">
        <v>811</v>
      </c>
      <c r="X168" s="99"/>
      <c r="Y168" s="11" t="s">
        <v>768</v>
      </c>
    </row>
    <row r="169" spans="1:25">
      <c r="A169" s="47">
        <f t="shared" si="2"/>
        <v>148</v>
      </c>
      <c r="B169" s="58" t="s">
        <v>87</v>
      </c>
      <c r="C169" s="58">
        <v>807</v>
      </c>
      <c r="D169" s="63" t="s">
        <v>15</v>
      </c>
      <c r="E169" s="64">
        <v>6</v>
      </c>
      <c r="F169" s="64">
        <v>6</v>
      </c>
      <c r="G169" s="64" t="s">
        <v>15</v>
      </c>
      <c r="H169" s="64">
        <v>2</v>
      </c>
      <c r="I169" s="64">
        <v>4</v>
      </c>
      <c r="J169" s="64">
        <v>5</v>
      </c>
      <c r="K169" s="64" t="s">
        <v>41</v>
      </c>
      <c r="L169" s="65" t="s">
        <v>15</v>
      </c>
      <c r="M169" s="65"/>
      <c r="N169" s="64"/>
      <c r="P169" s="99">
        <v>1</v>
      </c>
      <c r="Q169" s="99">
        <v>1</v>
      </c>
      <c r="R169" s="99">
        <v>0</v>
      </c>
      <c r="S169" s="99">
        <v>0</v>
      </c>
      <c r="T169" s="99">
        <v>0</v>
      </c>
      <c r="U169" s="99">
        <v>0</v>
      </c>
      <c r="V169" s="99">
        <v>0</v>
      </c>
      <c r="W169" s="122" t="s">
        <v>810</v>
      </c>
      <c r="X169" s="99"/>
      <c r="Y169" s="11" t="s">
        <v>821</v>
      </c>
    </row>
    <row r="170" spans="1:25">
      <c r="A170" s="47">
        <f t="shared" si="2"/>
        <v>149</v>
      </c>
      <c r="B170" s="58" t="s">
        <v>124</v>
      </c>
      <c r="C170" s="58">
        <v>2002</v>
      </c>
      <c r="D170" s="63" t="s">
        <v>14</v>
      </c>
      <c r="E170" s="64">
        <v>4</v>
      </c>
      <c r="F170" s="64">
        <v>6</v>
      </c>
      <c r="G170" s="64">
        <v>3</v>
      </c>
      <c r="H170" s="64">
        <v>2</v>
      </c>
      <c r="I170" s="64">
        <v>3</v>
      </c>
      <c r="J170" s="64">
        <v>0</v>
      </c>
      <c r="K170" s="64" t="s">
        <v>41</v>
      </c>
      <c r="L170" s="65">
        <v>9</v>
      </c>
      <c r="M170" s="65"/>
      <c r="N170" s="64" t="s">
        <v>23</v>
      </c>
      <c r="P170" s="99">
        <v>0</v>
      </c>
      <c r="Q170" s="99">
        <v>0</v>
      </c>
      <c r="R170" s="99">
        <v>1</v>
      </c>
      <c r="S170" s="99">
        <v>0</v>
      </c>
      <c r="T170" s="99">
        <v>0</v>
      </c>
      <c r="U170" s="99">
        <v>0</v>
      </c>
      <c r="V170" s="99">
        <v>0</v>
      </c>
      <c r="W170" s="122" t="s">
        <v>810</v>
      </c>
      <c r="X170" s="99"/>
      <c r="Y170" s="11" t="s">
        <v>772</v>
      </c>
    </row>
    <row r="171" spans="1:25">
      <c r="A171" s="47">
        <f t="shared" si="2"/>
        <v>150</v>
      </c>
      <c r="B171" s="11" t="s">
        <v>277</v>
      </c>
      <c r="C171" s="11">
        <v>2230</v>
      </c>
      <c r="D171" s="49" t="s">
        <v>14</v>
      </c>
      <c r="E171" s="47">
        <v>1</v>
      </c>
      <c r="F171" s="47">
        <v>0</v>
      </c>
      <c r="G171" s="47">
        <v>0</v>
      </c>
      <c r="H171" s="47">
        <v>2</v>
      </c>
      <c r="I171" s="47">
        <v>5</v>
      </c>
      <c r="J171" s="47">
        <v>9</v>
      </c>
      <c r="K171" s="47" t="s">
        <v>41</v>
      </c>
      <c r="L171" s="48">
        <v>8</v>
      </c>
      <c r="M171" s="48"/>
      <c r="N171" s="47" t="s">
        <v>23</v>
      </c>
      <c r="P171" s="99">
        <v>0</v>
      </c>
      <c r="Q171" s="99">
        <v>0</v>
      </c>
      <c r="R171" s="99">
        <v>0</v>
      </c>
      <c r="S171" s="99">
        <v>0</v>
      </c>
      <c r="T171" s="99">
        <v>0</v>
      </c>
      <c r="U171" s="99">
        <v>0</v>
      </c>
      <c r="V171" s="99">
        <v>0</v>
      </c>
      <c r="W171" s="122" t="s">
        <v>810</v>
      </c>
      <c r="X171" s="99"/>
      <c r="Y171" s="11" t="s">
        <v>772</v>
      </c>
    </row>
    <row r="172" spans="1:25">
      <c r="A172" s="47">
        <f t="shared" si="2"/>
        <v>151</v>
      </c>
      <c r="B172" s="11" t="s">
        <v>167</v>
      </c>
      <c r="C172" s="11">
        <v>2908</v>
      </c>
      <c r="D172" s="49" t="s">
        <v>22</v>
      </c>
      <c r="E172" s="47">
        <v>5</v>
      </c>
      <c r="F172" s="47">
        <v>1</v>
      </c>
      <c r="G172" s="47">
        <v>2</v>
      </c>
      <c r="H172" s="47">
        <v>2</v>
      </c>
      <c r="I172" s="47">
        <v>0</v>
      </c>
      <c r="J172" s="47">
        <v>2</v>
      </c>
      <c r="K172" s="47" t="s">
        <v>41</v>
      </c>
      <c r="L172" s="48">
        <v>9</v>
      </c>
      <c r="M172" s="48"/>
      <c r="N172" s="47"/>
      <c r="P172" s="99">
        <v>0</v>
      </c>
      <c r="Q172" s="99">
        <v>0</v>
      </c>
      <c r="R172" s="99">
        <v>0</v>
      </c>
      <c r="S172" s="99">
        <v>0</v>
      </c>
      <c r="T172" s="99">
        <v>0</v>
      </c>
      <c r="U172" s="99">
        <v>0</v>
      </c>
      <c r="V172" s="99">
        <v>0</v>
      </c>
      <c r="W172" s="122">
        <v>0</v>
      </c>
      <c r="X172" s="99"/>
      <c r="Y172" s="11" t="s">
        <v>816</v>
      </c>
    </row>
    <row r="173" spans="1:25">
      <c r="A173" s="47">
        <f t="shared" si="2"/>
        <v>152</v>
      </c>
      <c r="B173" s="11" t="s">
        <v>31</v>
      </c>
      <c r="C173" s="11">
        <v>1836</v>
      </c>
      <c r="D173" s="49" t="s">
        <v>14</v>
      </c>
      <c r="E173" s="47">
        <v>0</v>
      </c>
      <c r="F173" s="47">
        <v>0</v>
      </c>
      <c r="G173" s="47">
        <v>0</v>
      </c>
      <c r="H173" s="47">
        <v>2</v>
      </c>
      <c r="I173" s="47">
        <v>3</v>
      </c>
      <c r="J173" s="47">
        <v>1</v>
      </c>
      <c r="K173" s="47" t="s">
        <v>41</v>
      </c>
      <c r="L173" s="48" t="s">
        <v>15</v>
      </c>
      <c r="M173" s="48"/>
      <c r="N173" s="47"/>
      <c r="P173" s="99">
        <v>0</v>
      </c>
      <c r="Q173" s="99">
        <v>0</v>
      </c>
      <c r="R173" s="99">
        <v>0</v>
      </c>
      <c r="S173" s="99">
        <v>0</v>
      </c>
      <c r="T173" s="99">
        <v>0</v>
      </c>
      <c r="U173" s="99">
        <v>0</v>
      </c>
      <c r="V173" s="99">
        <v>0</v>
      </c>
      <c r="W173" s="122" t="s">
        <v>811</v>
      </c>
      <c r="X173" s="99"/>
      <c r="Y173" s="11" t="s">
        <v>774</v>
      </c>
    </row>
    <row r="174" spans="1:25">
      <c r="A174" s="47">
        <f t="shared" si="2"/>
        <v>153</v>
      </c>
      <c r="B174" s="78" t="s">
        <v>170</v>
      </c>
      <c r="C174" s="78">
        <v>3004</v>
      </c>
      <c r="D174" s="79" t="s">
        <v>16</v>
      </c>
      <c r="E174" s="80">
        <v>4</v>
      </c>
      <c r="F174" s="80">
        <v>5</v>
      </c>
      <c r="G174" s="80">
        <v>3</v>
      </c>
      <c r="H174" s="80">
        <v>2</v>
      </c>
      <c r="I174" s="80">
        <v>5</v>
      </c>
      <c r="J174" s="80">
        <v>8</v>
      </c>
      <c r="K174" s="80" t="s">
        <v>41</v>
      </c>
      <c r="L174" s="81">
        <v>0</v>
      </c>
      <c r="M174" s="81"/>
      <c r="N174" s="80" t="s">
        <v>23</v>
      </c>
      <c r="P174" s="99">
        <v>0</v>
      </c>
      <c r="Q174" s="99">
        <v>0</v>
      </c>
      <c r="R174" s="99">
        <v>0</v>
      </c>
      <c r="S174" s="99">
        <v>0</v>
      </c>
      <c r="T174" s="99">
        <v>0</v>
      </c>
      <c r="U174" s="99">
        <v>0</v>
      </c>
      <c r="V174" s="99">
        <v>0</v>
      </c>
      <c r="W174" s="122" t="s">
        <v>810</v>
      </c>
      <c r="X174" s="99"/>
      <c r="Y174" s="11" t="s">
        <v>781</v>
      </c>
    </row>
    <row r="175" spans="1:25">
      <c r="A175" s="47">
        <f t="shared" si="2"/>
        <v>154</v>
      </c>
      <c r="B175" s="11" t="s">
        <v>212</v>
      </c>
      <c r="C175" s="11">
        <v>918</v>
      </c>
      <c r="D175" s="49" t="s">
        <v>16</v>
      </c>
      <c r="E175" s="47">
        <v>5</v>
      </c>
      <c r="F175" s="47" t="s">
        <v>15</v>
      </c>
      <c r="G175" s="47">
        <v>4</v>
      </c>
      <c r="H175" s="47">
        <v>2</v>
      </c>
      <c r="I175" s="47">
        <v>6</v>
      </c>
      <c r="J175" s="47">
        <v>3</v>
      </c>
      <c r="K175" s="47" t="s">
        <v>41</v>
      </c>
      <c r="L175" s="48">
        <v>6</v>
      </c>
      <c r="M175" s="48"/>
      <c r="N175" s="47" t="s">
        <v>23</v>
      </c>
      <c r="P175" s="99">
        <v>0</v>
      </c>
      <c r="Q175" s="99">
        <v>0</v>
      </c>
      <c r="R175" s="99">
        <v>0</v>
      </c>
      <c r="S175" s="99">
        <v>0</v>
      </c>
      <c r="T175" s="99">
        <v>0</v>
      </c>
      <c r="U175" s="99">
        <v>0</v>
      </c>
      <c r="V175" s="99">
        <v>0</v>
      </c>
      <c r="W175" s="122" t="s">
        <v>810</v>
      </c>
      <c r="X175" s="99"/>
      <c r="Y175" s="11" t="s">
        <v>781</v>
      </c>
    </row>
    <row r="176" spans="1:25">
      <c r="A176" s="47">
        <f t="shared" si="2"/>
        <v>155</v>
      </c>
      <c r="B176" s="78" t="s">
        <v>48</v>
      </c>
      <c r="C176" s="78">
        <v>1506</v>
      </c>
      <c r="D176" s="79" t="s">
        <v>16</v>
      </c>
      <c r="E176" s="80">
        <v>4</v>
      </c>
      <c r="F176" s="80">
        <v>5</v>
      </c>
      <c r="G176" s="80">
        <v>2</v>
      </c>
      <c r="H176" s="80">
        <v>1</v>
      </c>
      <c r="I176" s="80">
        <v>2</v>
      </c>
      <c r="J176" s="80">
        <v>4</v>
      </c>
      <c r="K176" s="80" t="s">
        <v>41</v>
      </c>
      <c r="L176" s="81">
        <v>8</v>
      </c>
      <c r="M176" s="81"/>
      <c r="N176" s="80"/>
      <c r="P176" s="99">
        <v>0</v>
      </c>
      <c r="Q176" s="99">
        <v>0</v>
      </c>
      <c r="R176" s="99">
        <v>0</v>
      </c>
      <c r="S176" s="99">
        <v>0</v>
      </c>
      <c r="T176" s="99">
        <v>0</v>
      </c>
      <c r="U176" s="99">
        <v>0</v>
      </c>
      <c r="V176" s="99">
        <v>0</v>
      </c>
      <c r="W176" s="122" t="s">
        <v>810</v>
      </c>
      <c r="X176" s="99"/>
      <c r="Y176" s="11" t="s">
        <v>784</v>
      </c>
    </row>
    <row r="177" spans="1:25">
      <c r="A177" s="47">
        <f t="shared" si="2"/>
        <v>156</v>
      </c>
      <c r="B177" s="11" t="s">
        <v>220</v>
      </c>
      <c r="C177" s="11">
        <v>1033</v>
      </c>
      <c r="D177" s="49" t="s">
        <v>14</v>
      </c>
      <c r="E177" s="47">
        <v>4</v>
      </c>
      <c r="F177" s="47">
        <v>2</v>
      </c>
      <c r="G177" s="47">
        <v>2</v>
      </c>
      <c r="H177" s="47">
        <v>1</v>
      </c>
      <c r="I177" s="47">
        <v>0</v>
      </c>
      <c r="J177" s="47">
        <v>1</v>
      </c>
      <c r="K177" s="47" t="s">
        <v>41</v>
      </c>
      <c r="L177" s="48">
        <v>8</v>
      </c>
      <c r="M177" s="48"/>
      <c r="N177" s="47"/>
      <c r="P177" s="99">
        <v>0</v>
      </c>
      <c r="Q177" s="99">
        <v>0</v>
      </c>
      <c r="R177" s="99">
        <v>0</v>
      </c>
      <c r="S177" s="99">
        <v>0</v>
      </c>
      <c r="T177" s="99">
        <v>0</v>
      </c>
      <c r="U177" s="99">
        <v>0</v>
      </c>
      <c r="V177" s="99">
        <v>0</v>
      </c>
      <c r="W177" s="122" t="s">
        <v>810</v>
      </c>
      <c r="X177" s="99"/>
      <c r="Y177" s="11" t="s">
        <v>824</v>
      </c>
    </row>
    <row r="178" spans="1:25">
      <c r="A178" s="47">
        <f t="shared" si="2"/>
        <v>157</v>
      </c>
      <c r="B178" s="11" t="s">
        <v>242</v>
      </c>
      <c r="C178" s="11">
        <v>1535</v>
      </c>
      <c r="D178" s="49" t="s">
        <v>14</v>
      </c>
      <c r="E178" s="47">
        <v>2</v>
      </c>
      <c r="F178" s="47">
        <v>2</v>
      </c>
      <c r="G178" s="47">
        <v>4</v>
      </c>
      <c r="H178" s="47">
        <v>1</v>
      </c>
      <c r="I178" s="47">
        <v>3</v>
      </c>
      <c r="J178" s="47">
        <v>1</v>
      </c>
      <c r="K178" s="47" t="s">
        <v>41</v>
      </c>
      <c r="L178" s="48">
        <v>6</v>
      </c>
      <c r="M178" s="48"/>
      <c r="N178" s="47"/>
      <c r="P178" s="99">
        <v>0</v>
      </c>
      <c r="Q178" s="99">
        <v>0</v>
      </c>
      <c r="R178" s="99">
        <v>0</v>
      </c>
      <c r="S178" s="99">
        <v>0</v>
      </c>
      <c r="T178" s="99">
        <v>0</v>
      </c>
      <c r="U178" s="99">
        <v>0</v>
      </c>
      <c r="V178" s="99">
        <v>0</v>
      </c>
      <c r="W178" s="122" t="s">
        <v>810</v>
      </c>
      <c r="X178" s="99"/>
      <c r="Y178" s="11" t="s">
        <v>824</v>
      </c>
    </row>
    <row r="179" spans="1:25">
      <c r="A179" s="47">
        <f t="shared" si="2"/>
        <v>158</v>
      </c>
      <c r="B179" s="11" t="s">
        <v>106</v>
      </c>
      <c r="C179" s="11">
        <v>1507</v>
      </c>
      <c r="D179" s="49" t="s">
        <v>17</v>
      </c>
      <c r="E179" s="47">
        <v>2</v>
      </c>
      <c r="F179" s="47">
        <v>1</v>
      </c>
      <c r="G179" s="47">
        <v>0</v>
      </c>
      <c r="H179" s="47">
        <v>1</v>
      </c>
      <c r="I179" s="47">
        <v>2</v>
      </c>
      <c r="J179" s="47">
        <v>2</v>
      </c>
      <c r="K179" s="47" t="s">
        <v>41</v>
      </c>
      <c r="L179" s="48">
        <v>8</v>
      </c>
      <c r="M179" s="48"/>
      <c r="N179" s="47"/>
      <c r="P179" s="99">
        <v>0</v>
      </c>
      <c r="Q179" s="99">
        <v>0</v>
      </c>
      <c r="R179" s="99">
        <v>0</v>
      </c>
      <c r="S179" s="99">
        <v>0</v>
      </c>
      <c r="T179" s="99">
        <v>0</v>
      </c>
      <c r="U179" s="99">
        <v>0</v>
      </c>
      <c r="V179" s="99">
        <v>0</v>
      </c>
      <c r="W179" s="122">
        <v>0</v>
      </c>
      <c r="X179" s="99"/>
      <c r="Y179" s="11" t="s">
        <v>824</v>
      </c>
    </row>
    <row r="180" spans="1:25">
      <c r="A180" s="47">
        <f t="shared" si="2"/>
        <v>159</v>
      </c>
      <c r="B180" s="11" t="s">
        <v>336</v>
      </c>
      <c r="C180" s="11">
        <v>1424</v>
      </c>
      <c r="D180" s="49" t="s">
        <v>16</v>
      </c>
      <c r="E180" s="47">
        <v>8</v>
      </c>
      <c r="F180" s="47" t="s">
        <v>15</v>
      </c>
      <c r="G180" s="47">
        <v>2</v>
      </c>
      <c r="H180" s="47">
        <v>1</v>
      </c>
      <c r="I180" s="47">
        <v>0</v>
      </c>
      <c r="J180" s="47">
        <v>0</v>
      </c>
      <c r="K180" s="47" t="s">
        <v>41</v>
      </c>
      <c r="L180" s="48" t="s">
        <v>18</v>
      </c>
      <c r="M180" s="48"/>
      <c r="N180" s="47"/>
      <c r="P180" s="99">
        <v>0</v>
      </c>
      <c r="Q180" s="99">
        <v>0</v>
      </c>
      <c r="R180" s="99">
        <v>0</v>
      </c>
      <c r="S180" s="99">
        <v>0</v>
      </c>
      <c r="T180" s="99">
        <v>0</v>
      </c>
      <c r="U180" s="99">
        <v>0</v>
      </c>
      <c r="V180" s="99">
        <v>0</v>
      </c>
      <c r="W180" s="122" t="s">
        <v>811</v>
      </c>
      <c r="X180" s="99"/>
      <c r="Y180" s="11" t="s">
        <v>824</v>
      </c>
    </row>
    <row r="181" spans="1:25">
      <c r="A181" s="47">
        <f t="shared" si="2"/>
        <v>160</v>
      </c>
      <c r="B181" s="11" t="s">
        <v>157</v>
      </c>
      <c r="C181" s="11">
        <v>2704</v>
      </c>
      <c r="D181" s="49" t="s">
        <v>17</v>
      </c>
      <c r="E181" s="47">
        <v>6</v>
      </c>
      <c r="F181" s="47">
        <v>4</v>
      </c>
      <c r="G181" s="47">
        <v>6</v>
      </c>
      <c r="H181" s="47">
        <v>1</v>
      </c>
      <c r="I181" s="47">
        <v>1</v>
      </c>
      <c r="J181" s="47">
        <v>0</v>
      </c>
      <c r="K181" s="47" t="s">
        <v>41</v>
      </c>
      <c r="L181" s="48">
        <v>4</v>
      </c>
      <c r="M181" s="48"/>
      <c r="N181" s="47"/>
      <c r="P181" s="99">
        <v>0</v>
      </c>
      <c r="Q181" s="99">
        <v>0</v>
      </c>
      <c r="R181" s="99">
        <v>0</v>
      </c>
      <c r="S181" s="99">
        <v>0</v>
      </c>
      <c r="T181" s="99">
        <v>0</v>
      </c>
      <c r="U181" s="99">
        <v>0</v>
      </c>
      <c r="V181" s="99">
        <v>0</v>
      </c>
      <c r="W181" s="122">
        <v>0</v>
      </c>
      <c r="X181" s="99"/>
      <c r="Y181" s="11" t="s">
        <v>818</v>
      </c>
    </row>
    <row r="182" spans="1:25">
      <c r="A182" s="47">
        <f t="shared" si="2"/>
        <v>161</v>
      </c>
      <c r="B182" s="58" t="s">
        <v>275</v>
      </c>
      <c r="C182" s="58">
        <v>2134</v>
      </c>
      <c r="D182" s="63" t="s">
        <v>17</v>
      </c>
      <c r="E182" s="64">
        <v>6</v>
      </c>
      <c r="F182" s="64">
        <v>5</v>
      </c>
      <c r="G182" s="64">
        <v>9</v>
      </c>
      <c r="H182" s="64">
        <v>1</v>
      </c>
      <c r="I182" s="64">
        <v>2</v>
      </c>
      <c r="J182" s="64">
        <v>1</v>
      </c>
      <c r="K182" s="64" t="s">
        <v>41</v>
      </c>
      <c r="L182" s="65">
        <v>7</v>
      </c>
      <c r="M182" s="65"/>
      <c r="N182" s="64"/>
      <c r="P182" s="99">
        <v>0</v>
      </c>
      <c r="Q182" s="99">
        <v>0</v>
      </c>
      <c r="R182" s="99">
        <v>0</v>
      </c>
      <c r="S182" s="99">
        <v>0</v>
      </c>
      <c r="T182" s="99">
        <v>0</v>
      </c>
      <c r="U182" s="99">
        <v>0</v>
      </c>
      <c r="V182" s="99">
        <v>0</v>
      </c>
      <c r="W182" s="122">
        <v>0</v>
      </c>
      <c r="X182" s="99"/>
      <c r="Y182" s="11" t="s">
        <v>778</v>
      </c>
    </row>
    <row r="183" spans="1:25">
      <c r="A183" s="47">
        <f t="shared" si="2"/>
        <v>162</v>
      </c>
      <c r="B183" s="11" t="s">
        <v>77</v>
      </c>
      <c r="C183" s="11">
        <v>605</v>
      </c>
      <c r="D183" s="49" t="s">
        <v>17</v>
      </c>
      <c r="E183" s="47">
        <v>3</v>
      </c>
      <c r="F183" s="47">
        <v>2</v>
      </c>
      <c r="G183" s="47">
        <v>5</v>
      </c>
      <c r="H183" s="47">
        <v>1</v>
      </c>
      <c r="I183" s="47">
        <v>3</v>
      </c>
      <c r="J183" s="47">
        <v>8</v>
      </c>
      <c r="K183" s="47" t="s">
        <v>41</v>
      </c>
      <c r="L183" s="48" t="s">
        <v>15</v>
      </c>
      <c r="M183" s="48"/>
      <c r="N183" s="47"/>
      <c r="P183" s="99">
        <v>0</v>
      </c>
      <c r="Q183" s="99">
        <v>0</v>
      </c>
      <c r="R183" s="99">
        <v>0</v>
      </c>
      <c r="S183" s="99">
        <v>0</v>
      </c>
      <c r="T183" s="99">
        <v>0</v>
      </c>
      <c r="U183" s="99">
        <v>0</v>
      </c>
      <c r="V183" s="99">
        <v>0</v>
      </c>
      <c r="W183" s="122" t="s">
        <v>811</v>
      </c>
      <c r="X183" s="99"/>
      <c r="Y183" s="11" t="s">
        <v>778</v>
      </c>
    </row>
    <row r="184" spans="1:25">
      <c r="A184" s="47">
        <f t="shared" si="2"/>
        <v>163</v>
      </c>
      <c r="B184" s="11" t="s">
        <v>79</v>
      </c>
      <c r="C184" s="11">
        <v>610</v>
      </c>
      <c r="D184" s="49" t="s">
        <v>17</v>
      </c>
      <c r="E184" s="47">
        <v>5</v>
      </c>
      <c r="F184" s="47">
        <v>7</v>
      </c>
      <c r="G184" s="47">
        <v>6</v>
      </c>
      <c r="H184" s="47">
        <v>1</v>
      </c>
      <c r="I184" s="47">
        <v>3</v>
      </c>
      <c r="J184" s="47">
        <v>4</v>
      </c>
      <c r="K184" s="47" t="s">
        <v>41</v>
      </c>
      <c r="L184" s="48">
        <v>4</v>
      </c>
      <c r="M184" s="48"/>
      <c r="N184" s="47"/>
      <c r="P184" s="99">
        <v>0</v>
      </c>
      <c r="Q184" s="99">
        <v>0</v>
      </c>
      <c r="R184" s="99">
        <v>0</v>
      </c>
      <c r="S184" s="99">
        <v>0</v>
      </c>
      <c r="T184" s="99">
        <v>0</v>
      </c>
      <c r="U184" s="99">
        <v>0</v>
      </c>
      <c r="V184" s="99">
        <v>0</v>
      </c>
      <c r="W184" s="122">
        <v>0</v>
      </c>
      <c r="X184" s="99"/>
      <c r="Y184" s="11" t="s">
        <v>778</v>
      </c>
    </row>
    <row r="185" spans="1:25">
      <c r="A185" s="47">
        <f t="shared" si="2"/>
        <v>164</v>
      </c>
      <c r="B185" s="11" t="s">
        <v>192</v>
      </c>
      <c r="C185" s="11">
        <v>517</v>
      </c>
      <c r="D185" s="49" t="s">
        <v>22</v>
      </c>
      <c r="E185" s="47">
        <v>5</v>
      </c>
      <c r="F185" s="47">
        <v>3</v>
      </c>
      <c r="G185" s="47">
        <v>4</v>
      </c>
      <c r="H185" s="47">
        <v>1</v>
      </c>
      <c r="I185" s="47">
        <v>2</v>
      </c>
      <c r="J185" s="47">
        <v>4</v>
      </c>
      <c r="K185" s="47" t="s">
        <v>41</v>
      </c>
      <c r="L185" s="48">
        <v>2</v>
      </c>
      <c r="M185" s="48"/>
      <c r="N185" s="47"/>
      <c r="P185" s="99">
        <v>0</v>
      </c>
      <c r="Q185" s="99">
        <v>0</v>
      </c>
      <c r="R185" s="99">
        <v>0</v>
      </c>
      <c r="S185" s="99">
        <v>0</v>
      </c>
      <c r="T185" s="99">
        <v>0</v>
      </c>
      <c r="U185" s="99">
        <v>0</v>
      </c>
      <c r="V185" s="99">
        <v>0</v>
      </c>
      <c r="W185" s="122">
        <v>0</v>
      </c>
      <c r="X185" s="99"/>
      <c r="Y185" s="11" t="s">
        <v>825</v>
      </c>
    </row>
    <row r="186" spans="1:25">
      <c r="A186" s="47">
        <f t="shared" si="2"/>
        <v>165</v>
      </c>
      <c r="B186" s="58" t="s">
        <v>213</v>
      </c>
      <c r="C186" s="58">
        <v>920</v>
      </c>
      <c r="D186" s="63" t="s">
        <v>14</v>
      </c>
      <c r="E186" s="64" t="s">
        <v>15</v>
      </c>
      <c r="F186" s="64" t="s">
        <v>26</v>
      </c>
      <c r="G186" s="64">
        <v>3</v>
      </c>
      <c r="H186" s="64">
        <v>1</v>
      </c>
      <c r="I186" s="64">
        <v>3</v>
      </c>
      <c r="J186" s="64">
        <v>6</v>
      </c>
      <c r="K186" s="64" t="s">
        <v>41</v>
      </c>
      <c r="L186" s="65" t="s">
        <v>18</v>
      </c>
      <c r="M186" s="65"/>
      <c r="N186" s="64" t="s">
        <v>19</v>
      </c>
      <c r="P186" s="99">
        <v>1</v>
      </c>
      <c r="Q186" s="99">
        <v>0</v>
      </c>
      <c r="R186" s="99">
        <v>0</v>
      </c>
      <c r="S186" s="99">
        <v>0</v>
      </c>
      <c r="T186" s="99">
        <v>0</v>
      </c>
      <c r="U186" s="99">
        <v>0</v>
      </c>
      <c r="V186" s="99">
        <v>0</v>
      </c>
      <c r="W186" s="122" t="s">
        <v>810</v>
      </c>
      <c r="X186" s="99"/>
      <c r="Y186" s="11" t="s">
        <v>799</v>
      </c>
    </row>
    <row r="187" spans="1:25">
      <c r="A187" s="47">
        <f t="shared" si="2"/>
        <v>166</v>
      </c>
      <c r="B187" s="58" t="s">
        <v>57</v>
      </c>
      <c r="C187" s="58">
        <v>102</v>
      </c>
      <c r="D187" s="63" t="s">
        <v>22</v>
      </c>
      <c r="E187" s="64">
        <v>7</v>
      </c>
      <c r="F187" s="64">
        <v>6</v>
      </c>
      <c r="G187" s="64">
        <v>7</v>
      </c>
      <c r="H187" s="64">
        <v>1</v>
      </c>
      <c r="I187" s="64">
        <v>6</v>
      </c>
      <c r="J187" s="64">
        <v>1</v>
      </c>
      <c r="K187" s="64" t="s">
        <v>41</v>
      </c>
      <c r="L187" s="65">
        <v>4</v>
      </c>
      <c r="M187" s="65"/>
      <c r="N187" s="64" t="s">
        <v>23</v>
      </c>
      <c r="P187" s="99">
        <v>0</v>
      </c>
      <c r="Q187" s="99">
        <v>1</v>
      </c>
      <c r="R187" s="99">
        <v>0</v>
      </c>
      <c r="S187" s="99">
        <v>0</v>
      </c>
      <c r="T187" s="99">
        <v>0</v>
      </c>
      <c r="U187" s="99">
        <v>0</v>
      </c>
      <c r="V187" s="99">
        <v>0</v>
      </c>
      <c r="W187" s="122" t="s">
        <v>810</v>
      </c>
      <c r="X187" s="99"/>
      <c r="Y187" s="11" t="s">
        <v>776</v>
      </c>
    </row>
    <row r="188" spans="1:25">
      <c r="A188" s="47">
        <f t="shared" si="2"/>
        <v>167</v>
      </c>
      <c r="B188" s="58" t="s">
        <v>123</v>
      </c>
      <c r="C188" s="58">
        <v>1906</v>
      </c>
      <c r="D188" s="63" t="s">
        <v>16</v>
      </c>
      <c r="E188" s="64">
        <v>6</v>
      </c>
      <c r="F188" s="64">
        <v>6</v>
      </c>
      <c r="G188" s="64">
        <v>3</v>
      </c>
      <c r="H188" s="64">
        <v>1</v>
      </c>
      <c r="I188" s="64">
        <v>0</v>
      </c>
      <c r="J188" s="64">
        <v>2</v>
      </c>
      <c r="K188" s="64" t="s">
        <v>41</v>
      </c>
      <c r="L188" s="65" t="s">
        <v>18</v>
      </c>
      <c r="M188" s="65"/>
      <c r="N188" s="64"/>
      <c r="P188" s="99">
        <v>0</v>
      </c>
      <c r="Q188" s="99">
        <v>0</v>
      </c>
      <c r="R188" s="99">
        <v>0</v>
      </c>
      <c r="S188" s="99">
        <v>0</v>
      </c>
      <c r="T188" s="99">
        <v>0</v>
      </c>
      <c r="U188" s="99">
        <v>0</v>
      </c>
      <c r="V188" s="99">
        <v>0</v>
      </c>
      <c r="W188" s="122" t="s">
        <v>811</v>
      </c>
      <c r="X188" s="99"/>
      <c r="Y188" s="11" t="s">
        <v>773</v>
      </c>
    </row>
    <row r="189" spans="1:25">
      <c r="A189" s="47">
        <f t="shared" si="2"/>
        <v>168</v>
      </c>
      <c r="B189" s="11" t="s">
        <v>105</v>
      </c>
      <c r="C189" s="11">
        <v>1502</v>
      </c>
      <c r="D189" s="49" t="s">
        <v>16</v>
      </c>
      <c r="E189" s="47">
        <v>4</v>
      </c>
      <c r="F189" s="47">
        <v>0</v>
      </c>
      <c r="G189" s="47">
        <v>4</v>
      </c>
      <c r="H189" s="47">
        <v>1</v>
      </c>
      <c r="I189" s="47">
        <v>4</v>
      </c>
      <c r="J189" s="47">
        <v>2</v>
      </c>
      <c r="K189" s="47" t="s">
        <v>41</v>
      </c>
      <c r="L189" s="48">
        <v>7</v>
      </c>
      <c r="M189" s="48"/>
      <c r="N189" s="47" t="s">
        <v>23</v>
      </c>
      <c r="P189" s="99">
        <v>0</v>
      </c>
      <c r="Q189" s="99">
        <v>0</v>
      </c>
      <c r="R189" s="99">
        <v>0</v>
      </c>
      <c r="S189" s="99">
        <v>0</v>
      </c>
      <c r="T189" s="99">
        <v>0</v>
      </c>
      <c r="U189" s="99">
        <v>0</v>
      </c>
      <c r="V189" s="99">
        <v>0</v>
      </c>
      <c r="W189" s="122" t="s">
        <v>810</v>
      </c>
      <c r="X189" s="99"/>
      <c r="Y189" s="11" t="s">
        <v>772</v>
      </c>
    </row>
    <row r="190" spans="1:25">
      <c r="A190" s="47">
        <f t="shared" si="2"/>
        <v>169</v>
      </c>
      <c r="B190" s="11" t="s">
        <v>317</v>
      </c>
      <c r="C190" s="11">
        <v>3024</v>
      </c>
      <c r="D190" s="49" t="s">
        <v>17</v>
      </c>
      <c r="E190" s="47">
        <v>6</v>
      </c>
      <c r="F190" s="47">
        <v>7</v>
      </c>
      <c r="G190" s="47">
        <v>8</v>
      </c>
      <c r="H190" s="47">
        <v>1</v>
      </c>
      <c r="I190" s="47">
        <v>0</v>
      </c>
      <c r="J190" s="47">
        <v>0</v>
      </c>
      <c r="K190" s="47" t="s">
        <v>41</v>
      </c>
      <c r="L190" s="48">
        <v>3</v>
      </c>
      <c r="M190" s="48"/>
      <c r="N190" s="47"/>
      <c r="P190" s="99">
        <v>0</v>
      </c>
      <c r="Q190" s="99">
        <v>0</v>
      </c>
      <c r="R190" s="99">
        <v>0</v>
      </c>
      <c r="S190" s="99">
        <v>0</v>
      </c>
      <c r="T190" s="99">
        <v>0</v>
      </c>
      <c r="U190" s="99">
        <v>0</v>
      </c>
      <c r="V190" s="99">
        <v>0</v>
      </c>
      <c r="W190" s="122">
        <v>0</v>
      </c>
      <c r="X190" s="99"/>
      <c r="Y190" s="11" t="s">
        <v>816</v>
      </c>
    </row>
    <row r="191" spans="1:25">
      <c r="A191" s="47">
        <f t="shared" si="2"/>
        <v>170</v>
      </c>
      <c r="B191" s="11" t="s">
        <v>125</v>
      </c>
      <c r="C191" s="11">
        <v>2003</v>
      </c>
      <c r="D191" s="49" t="s">
        <v>16</v>
      </c>
      <c r="E191" s="47">
        <v>3</v>
      </c>
      <c r="F191" s="47">
        <v>1</v>
      </c>
      <c r="G191" s="47">
        <v>0</v>
      </c>
      <c r="H191" s="47">
        <v>1</v>
      </c>
      <c r="I191" s="47">
        <v>4</v>
      </c>
      <c r="J191" s="47">
        <v>6</v>
      </c>
      <c r="K191" s="47" t="s">
        <v>41</v>
      </c>
      <c r="L191" s="48">
        <v>6</v>
      </c>
      <c r="M191" s="48"/>
      <c r="N191" s="47"/>
      <c r="P191" s="99">
        <v>0</v>
      </c>
      <c r="Q191" s="99">
        <v>0</v>
      </c>
      <c r="R191" s="99">
        <v>0</v>
      </c>
      <c r="S191" s="99">
        <v>0</v>
      </c>
      <c r="T191" s="99">
        <v>0</v>
      </c>
      <c r="U191" s="99">
        <v>0</v>
      </c>
      <c r="V191" s="99">
        <v>0</v>
      </c>
      <c r="W191" s="122" t="s">
        <v>810</v>
      </c>
      <c r="X191" s="99"/>
      <c r="Y191" s="11" t="s">
        <v>816</v>
      </c>
    </row>
    <row r="192" spans="1:25">
      <c r="A192" s="47">
        <f t="shared" si="2"/>
        <v>171</v>
      </c>
      <c r="B192" s="11" t="s">
        <v>84</v>
      </c>
      <c r="C192" s="11">
        <v>707</v>
      </c>
      <c r="D192" s="49" t="s">
        <v>22</v>
      </c>
      <c r="E192" s="47">
        <v>7</v>
      </c>
      <c r="F192" s="47" t="s">
        <v>18</v>
      </c>
      <c r="G192" s="47">
        <v>3</v>
      </c>
      <c r="H192" s="47">
        <v>1</v>
      </c>
      <c r="I192" s="47">
        <v>1</v>
      </c>
      <c r="J192" s="47" t="s">
        <v>17</v>
      </c>
      <c r="K192" s="47" t="s">
        <v>41</v>
      </c>
      <c r="L192" s="48">
        <v>9</v>
      </c>
      <c r="M192" s="48"/>
      <c r="N192" s="47"/>
      <c r="P192" s="99">
        <v>0</v>
      </c>
      <c r="Q192" s="99">
        <v>0</v>
      </c>
      <c r="R192" s="99">
        <v>0</v>
      </c>
      <c r="S192" s="99">
        <v>0</v>
      </c>
      <c r="T192" s="99">
        <v>0</v>
      </c>
      <c r="U192" s="99">
        <v>0</v>
      </c>
      <c r="V192" s="99">
        <v>0</v>
      </c>
      <c r="W192" s="122">
        <v>0</v>
      </c>
      <c r="X192" s="99"/>
      <c r="Y192" s="11" t="s">
        <v>779</v>
      </c>
    </row>
    <row r="193" spans="1:25">
      <c r="A193" s="47">
        <f t="shared" si="2"/>
        <v>172</v>
      </c>
      <c r="B193" s="11" t="s">
        <v>152</v>
      </c>
      <c r="C193" s="11">
        <v>2608</v>
      </c>
      <c r="D193" s="49" t="s">
        <v>22</v>
      </c>
      <c r="E193" s="47">
        <v>1</v>
      </c>
      <c r="F193" s="47">
        <v>1</v>
      </c>
      <c r="G193" s="47">
        <v>0</v>
      </c>
      <c r="H193" s="47">
        <v>1</v>
      </c>
      <c r="I193" s="47">
        <v>1</v>
      </c>
      <c r="J193" s="47">
        <v>1</v>
      </c>
      <c r="K193" s="47" t="s">
        <v>41</v>
      </c>
      <c r="L193" s="48">
        <v>9</v>
      </c>
      <c r="M193" s="48"/>
      <c r="N193" s="47"/>
      <c r="P193" s="99">
        <v>0</v>
      </c>
      <c r="Q193" s="99">
        <v>0</v>
      </c>
      <c r="R193" s="99">
        <v>0</v>
      </c>
      <c r="S193" s="99">
        <v>0</v>
      </c>
      <c r="T193" s="99">
        <v>0</v>
      </c>
      <c r="U193" s="99">
        <v>0</v>
      </c>
      <c r="V193" s="99">
        <v>0</v>
      </c>
      <c r="W193" s="122">
        <v>0</v>
      </c>
      <c r="X193" s="99"/>
      <c r="Y193" s="11" t="s">
        <v>779</v>
      </c>
    </row>
    <row r="194" spans="1:25">
      <c r="A194" s="47">
        <f t="shared" si="2"/>
        <v>173</v>
      </c>
      <c r="B194" s="58" t="s">
        <v>232</v>
      </c>
      <c r="C194" s="58">
        <v>1331</v>
      </c>
      <c r="D194" s="63" t="s">
        <v>22</v>
      </c>
      <c r="E194" s="64">
        <v>5</v>
      </c>
      <c r="F194" s="64">
        <v>8</v>
      </c>
      <c r="G194" s="64">
        <v>3</v>
      </c>
      <c r="H194" s="64">
        <v>1</v>
      </c>
      <c r="I194" s="64">
        <v>1</v>
      </c>
      <c r="J194" s="64">
        <v>3</v>
      </c>
      <c r="K194" s="64" t="s">
        <v>41</v>
      </c>
      <c r="L194" s="65">
        <v>2</v>
      </c>
      <c r="M194" s="65"/>
      <c r="N194" s="64"/>
      <c r="P194" s="99">
        <v>0</v>
      </c>
      <c r="Q194" s="99">
        <v>0</v>
      </c>
      <c r="R194" s="99">
        <v>0</v>
      </c>
      <c r="S194" s="99">
        <v>0</v>
      </c>
      <c r="T194" s="99">
        <v>0</v>
      </c>
      <c r="U194" s="99">
        <v>0</v>
      </c>
      <c r="V194" s="99">
        <v>0</v>
      </c>
      <c r="W194" s="122">
        <v>0</v>
      </c>
      <c r="X194" s="99"/>
      <c r="Y194" s="11" t="s">
        <v>779</v>
      </c>
    </row>
    <row r="195" spans="1:25">
      <c r="A195" s="47">
        <f t="shared" si="2"/>
        <v>174</v>
      </c>
      <c r="B195" s="11" t="s">
        <v>109</v>
      </c>
      <c r="C195" s="11">
        <v>1601</v>
      </c>
      <c r="D195" s="49" t="s">
        <v>17</v>
      </c>
      <c r="E195" s="47">
        <v>8</v>
      </c>
      <c r="F195" s="47" t="s">
        <v>18</v>
      </c>
      <c r="G195" s="47">
        <v>5</v>
      </c>
      <c r="H195" s="47">
        <v>0</v>
      </c>
      <c r="I195" s="47">
        <v>0</v>
      </c>
      <c r="J195" s="47">
        <v>0</v>
      </c>
      <c r="K195" s="47" t="s">
        <v>41</v>
      </c>
      <c r="L195" s="48">
        <v>8</v>
      </c>
      <c r="M195" s="48"/>
      <c r="N195" s="47"/>
      <c r="P195" s="99">
        <v>0</v>
      </c>
      <c r="Q195" s="99">
        <v>0</v>
      </c>
      <c r="R195" s="99">
        <v>0</v>
      </c>
      <c r="S195" s="99">
        <v>0</v>
      </c>
      <c r="T195" s="99">
        <v>0</v>
      </c>
      <c r="U195" s="99">
        <v>0</v>
      </c>
      <c r="V195" s="99">
        <v>0</v>
      </c>
      <c r="W195" s="122">
        <v>0</v>
      </c>
      <c r="X195" s="99"/>
      <c r="Y195" s="11" t="s">
        <v>824</v>
      </c>
    </row>
    <row r="196" spans="1:25">
      <c r="A196" s="47">
        <f t="shared" si="2"/>
        <v>175</v>
      </c>
      <c r="B196" s="11" t="s">
        <v>91</v>
      </c>
      <c r="C196" s="11">
        <v>1002</v>
      </c>
      <c r="D196" s="49" t="s">
        <v>22</v>
      </c>
      <c r="E196" s="47">
        <v>0</v>
      </c>
      <c r="F196" s="47">
        <v>0</v>
      </c>
      <c r="G196" s="47">
        <v>0</v>
      </c>
      <c r="H196" s="47">
        <v>0</v>
      </c>
      <c r="I196" s="47">
        <v>0</v>
      </c>
      <c r="J196" s="47">
        <v>0</v>
      </c>
      <c r="K196" s="47" t="s">
        <v>41</v>
      </c>
      <c r="L196" s="48" t="s">
        <v>18</v>
      </c>
      <c r="M196" s="48"/>
      <c r="N196" s="47"/>
      <c r="P196" s="99">
        <v>0</v>
      </c>
      <c r="Q196" s="99">
        <v>0</v>
      </c>
      <c r="R196" s="99">
        <v>0</v>
      </c>
      <c r="S196" s="99">
        <v>0</v>
      </c>
      <c r="T196" s="99">
        <v>0</v>
      </c>
      <c r="U196" s="99">
        <v>0</v>
      </c>
      <c r="V196" s="99">
        <v>0</v>
      </c>
      <c r="W196" s="122">
        <v>0</v>
      </c>
      <c r="X196" s="99"/>
      <c r="Y196" s="11" t="s">
        <v>778</v>
      </c>
    </row>
    <row r="197" spans="1:25">
      <c r="A197" s="47">
        <f t="shared" si="2"/>
        <v>176</v>
      </c>
      <c r="B197" s="11" t="s">
        <v>145</v>
      </c>
      <c r="C197" s="11">
        <v>2508</v>
      </c>
      <c r="D197" s="49" t="s">
        <v>22</v>
      </c>
      <c r="E197" s="47">
        <v>5</v>
      </c>
      <c r="F197" s="47">
        <v>2</v>
      </c>
      <c r="G197" s="47" t="s">
        <v>15</v>
      </c>
      <c r="H197" s="47">
        <v>0</v>
      </c>
      <c r="I197" s="47">
        <v>1</v>
      </c>
      <c r="J197" s="47">
        <v>5</v>
      </c>
      <c r="K197" s="47" t="s">
        <v>41</v>
      </c>
      <c r="L197" s="48" t="s">
        <v>15</v>
      </c>
      <c r="M197" s="48"/>
      <c r="N197" s="47"/>
      <c r="P197" s="99">
        <v>0</v>
      </c>
      <c r="Q197" s="99">
        <v>0</v>
      </c>
      <c r="R197" s="99">
        <v>0</v>
      </c>
      <c r="S197" s="99">
        <v>0</v>
      </c>
      <c r="T197" s="99">
        <v>0</v>
      </c>
      <c r="U197" s="99">
        <v>0</v>
      </c>
      <c r="V197" s="99">
        <v>0</v>
      </c>
      <c r="W197" s="122">
        <v>0</v>
      </c>
      <c r="X197" s="99"/>
      <c r="Y197" s="11" t="s">
        <v>778</v>
      </c>
    </row>
    <row r="198" spans="1:25">
      <c r="A198" s="47">
        <f t="shared" si="2"/>
        <v>177</v>
      </c>
      <c r="B198" s="11" t="s">
        <v>324</v>
      </c>
      <c r="C198" s="11">
        <v>3128</v>
      </c>
      <c r="D198" s="49" t="s">
        <v>22</v>
      </c>
      <c r="E198" s="47">
        <v>7</v>
      </c>
      <c r="F198" s="47">
        <v>9</v>
      </c>
      <c r="G198" s="47" t="s">
        <v>15</v>
      </c>
      <c r="H198" s="47">
        <v>0</v>
      </c>
      <c r="I198" s="47">
        <v>0</v>
      </c>
      <c r="J198" s="47">
        <v>0</v>
      </c>
      <c r="K198" s="47" t="s">
        <v>41</v>
      </c>
      <c r="L198" s="48">
        <v>0</v>
      </c>
      <c r="M198" s="48"/>
      <c r="N198" s="47"/>
      <c r="P198" s="99">
        <v>0</v>
      </c>
      <c r="Q198" s="99">
        <v>0</v>
      </c>
      <c r="R198" s="99">
        <v>0</v>
      </c>
      <c r="S198" s="99">
        <v>0</v>
      </c>
      <c r="T198" s="99">
        <v>0</v>
      </c>
      <c r="U198" s="99">
        <v>0</v>
      </c>
      <c r="V198" s="99">
        <v>0</v>
      </c>
      <c r="W198" s="122">
        <v>0</v>
      </c>
      <c r="X198" s="99"/>
      <c r="Y198" s="11" t="s">
        <v>825</v>
      </c>
    </row>
    <row r="199" spans="1:25">
      <c r="A199" s="47">
        <f t="shared" si="2"/>
        <v>178</v>
      </c>
      <c r="B199" s="11" t="s">
        <v>265</v>
      </c>
      <c r="C199" s="11">
        <v>1939</v>
      </c>
      <c r="D199" s="49" t="s">
        <v>18</v>
      </c>
      <c r="E199" s="47">
        <v>2</v>
      </c>
      <c r="F199" s="47">
        <v>0</v>
      </c>
      <c r="G199" s="47">
        <v>0</v>
      </c>
      <c r="H199" s="47">
        <v>0</v>
      </c>
      <c r="I199" s="47">
        <v>0</v>
      </c>
      <c r="J199" s="47">
        <v>1</v>
      </c>
      <c r="K199" s="47" t="s">
        <v>41</v>
      </c>
      <c r="L199" s="48" t="s">
        <v>15</v>
      </c>
      <c r="M199" s="48"/>
      <c r="N199" s="47"/>
      <c r="P199" s="99">
        <v>1</v>
      </c>
      <c r="Q199" s="99">
        <v>0</v>
      </c>
      <c r="R199" s="99">
        <v>1</v>
      </c>
      <c r="S199" s="99">
        <v>0</v>
      </c>
      <c r="T199" s="99">
        <v>0</v>
      </c>
      <c r="U199" s="99">
        <v>0</v>
      </c>
      <c r="V199" s="99">
        <v>0</v>
      </c>
      <c r="W199" s="122" t="s">
        <v>811</v>
      </c>
      <c r="X199" s="99"/>
      <c r="Y199" s="11" t="s">
        <v>765</v>
      </c>
    </row>
    <row r="200" spans="1:25">
      <c r="A200" s="47">
        <f t="shared" si="2"/>
        <v>179</v>
      </c>
      <c r="B200" s="11" t="s">
        <v>102</v>
      </c>
      <c r="C200" s="11">
        <v>1401</v>
      </c>
      <c r="D200" s="49" t="s">
        <v>16</v>
      </c>
      <c r="E200" s="47" t="s">
        <v>23</v>
      </c>
      <c r="F200" s="47">
        <v>0</v>
      </c>
      <c r="G200" s="47">
        <v>0</v>
      </c>
      <c r="H200" s="47">
        <v>0</v>
      </c>
      <c r="I200" s="47">
        <v>5</v>
      </c>
      <c r="J200" s="47">
        <v>5</v>
      </c>
      <c r="K200" s="47" t="s">
        <v>41</v>
      </c>
      <c r="L200" s="48" t="s">
        <v>18</v>
      </c>
      <c r="M200" s="48"/>
      <c r="N200" s="47"/>
      <c r="P200" s="99">
        <v>0</v>
      </c>
      <c r="Q200" s="99">
        <v>0</v>
      </c>
      <c r="R200" s="99">
        <v>0</v>
      </c>
      <c r="S200" s="99">
        <v>0</v>
      </c>
      <c r="T200" s="99">
        <v>0</v>
      </c>
      <c r="U200" s="99">
        <v>0</v>
      </c>
      <c r="V200" s="99">
        <v>0</v>
      </c>
      <c r="W200" s="122" t="s">
        <v>811</v>
      </c>
      <c r="X200" s="99"/>
      <c r="Y200" s="11" t="s">
        <v>768</v>
      </c>
    </row>
    <row r="201" spans="1:25">
      <c r="A201" s="47">
        <f t="shared" si="2"/>
        <v>180</v>
      </c>
      <c r="B201" s="11" t="s">
        <v>268</v>
      </c>
      <c r="C201" s="11">
        <v>2026</v>
      </c>
      <c r="D201" s="49" t="s">
        <v>14</v>
      </c>
      <c r="E201" s="47">
        <v>8</v>
      </c>
      <c r="F201" s="47" t="s">
        <v>18</v>
      </c>
      <c r="G201" s="47">
        <v>5</v>
      </c>
      <c r="H201" s="47">
        <v>0</v>
      </c>
      <c r="I201" s="47">
        <v>1</v>
      </c>
      <c r="J201" s="47">
        <v>0</v>
      </c>
      <c r="K201" s="47" t="s">
        <v>41</v>
      </c>
      <c r="L201" s="48" t="s">
        <v>18</v>
      </c>
      <c r="M201" s="48"/>
      <c r="N201" s="47"/>
      <c r="P201" s="99">
        <v>0</v>
      </c>
      <c r="Q201" s="99">
        <v>0</v>
      </c>
      <c r="R201" s="99">
        <v>0</v>
      </c>
      <c r="S201" s="99">
        <v>0</v>
      </c>
      <c r="T201" s="99">
        <v>0</v>
      </c>
      <c r="U201" s="99">
        <v>0</v>
      </c>
      <c r="V201" s="99">
        <v>0</v>
      </c>
      <c r="W201" s="122" t="s">
        <v>811</v>
      </c>
      <c r="X201" s="99"/>
      <c r="Y201" s="11" t="s">
        <v>768</v>
      </c>
    </row>
    <row r="202" spans="1:25">
      <c r="A202" s="47">
        <f t="shared" si="2"/>
        <v>181</v>
      </c>
      <c r="B202" s="58" t="s">
        <v>49</v>
      </c>
      <c r="C202" s="58">
        <v>905</v>
      </c>
      <c r="D202" s="63" t="s">
        <v>17</v>
      </c>
      <c r="E202" s="64">
        <v>8</v>
      </c>
      <c r="F202" s="64">
        <v>8</v>
      </c>
      <c r="G202" s="64">
        <v>6</v>
      </c>
      <c r="H202" s="64">
        <v>0</v>
      </c>
      <c r="I202" s="64">
        <v>0</v>
      </c>
      <c r="J202" s="64">
        <v>1</v>
      </c>
      <c r="K202" s="64" t="s">
        <v>41</v>
      </c>
      <c r="L202" s="65" t="s">
        <v>15</v>
      </c>
      <c r="M202" s="65"/>
      <c r="N202" s="64"/>
      <c r="P202" s="99">
        <v>0</v>
      </c>
      <c r="Q202" s="99">
        <v>0</v>
      </c>
      <c r="R202" s="99">
        <v>0</v>
      </c>
      <c r="S202" s="99">
        <v>0</v>
      </c>
      <c r="T202" s="99">
        <v>0</v>
      </c>
      <c r="U202" s="99">
        <v>0</v>
      </c>
      <c r="V202" s="99">
        <v>0</v>
      </c>
      <c r="W202" s="122" t="s">
        <v>811</v>
      </c>
      <c r="X202" s="99"/>
      <c r="Y202" s="11" t="s">
        <v>802</v>
      </c>
    </row>
    <row r="203" spans="1:25">
      <c r="A203" s="47">
        <f t="shared" si="2"/>
        <v>182</v>
      </c>
      <c r="B203" s="78" t="s">
        <v>271</v>
      </c>
      <c r="C203" s="78">
        <v>2038</v>
      </c>
      <c r="D203" s="79" t="s">
        <v>14</v>
      </c>
      <c r="E203" s="80">
        <v>9</v>
      </c>
      <c r="F203" s="80">
        <v>5</v>
      </c>
      <c r="G203" s="80" t="s">
        <v>15</v>
      </c>
      <c r="H203" s="80">
        <v>0</v>
      </c>
      <c r="I203" s="80">
        <v>0</v>
      </c>
      <c r="J203" s="80">
        <v>0</v>
      </c>
      <c r="K203" s="80" t="s">
        <v>41</v>
      </c>
      <c r="L203" s="81" t="s">
        <v>15</v>
      </c>
      <c r="M203" s="81"/>
      <c r="N203" s="80" t="s">
        <v>23</v>
      </c>
      <c r="P203" s="99">
        <v>0</v>
      </c>
      <c r="Q203" s="99">
        <v>0</v>
      </c>
      <c r="R203" s="99">
        <v>0</v>
      </c>
      <c r="S203" s="99">
        <v>0</v>
      </c>
      <c r="T203" s="99">
        <v>0</v>
      </c>
      <c r="U203" s="99">
        <v>0</v>
      </c>
      <c r="V203" s="99">
        <v>0</v>
      </c>
      <c r="W203" s="122" t="s">
        <v>810</v>
      </c>
      <c r="X203" s="99"/>
      <c r="Y203" s="11" t="s">
        <v>772</v>
      </c>
    </row>
    <row r="204" spans="1:25">
      <c r="A204" s="47">
        <f t="shared" si="2"/>
        <v>183</v>
      </c>
      <c r="B204" s="11" t="s">
        <v>151</v>
      </c>
      <c r="C204" s="11">
        <v>2606</v>
      </c>
      <c r="D204" s="49" t="s">
        <v>17</v>
      </c>
      <c r="E204" s="47" t="s">
        <v>23</v>
      </c>
      <c r="F204" s="47">
        <v>0</v>
      </c>
      <c r="G204" s="47">
        <v>0</v>
      </c>
      <c r="H204" s="47">
        <v>0</v>
      </c>
      <c r="I204" s="47">
        <v>2</v>
      </c>
      <c r="J204" s="47">
        <v>0</v>
      </c>
      <c r="K204" s="47" t="s">
        <v>41</v>
      </c>
      <c r="L204" s="48">
        <v>9</v>
      </c>
      <c r="M204" s="48"/>
      <c r="N204" s="47"/>
      <c r="P204" s="99">
        <v>0</v>
      </c>
      <c r="Q204" s="99">
        <v>0</v>
      </c>
      <c r="R204" s="99">
        <v>0</v>
      </c>
      <c r="S204" s="99">
        <v>0</v>
      </c>
      <c r="T204" s="99">
        <v>0</v>
      </c>
      <c r="U204" s="99">
        <v>0</v>
      </c>
      <c r="V204" s="99">
        <v>0</v>
      </c>
      <c r="W204" s="122">
        <v>0</v>
      </c>
      <c r="X204" s="99"/>
      <c r="Y204" s="11" t="s">
        <v>816</v>
      </c>
    </row>
    <row r="205" spans="1:25">
      <c r="A205" s="47">
        <f t="shared" si="2"/>
        <v>184</v>
      </c>
      <c r="B205" s="11" t="s">
        <v>231</v>
      </c>
      <c r="C205" s="11">
        <v>1320</v>
      </c>
      <c r="D205" s="49" t="s">
        <v>17</v>
      </c>
      <c r="E205" s="47">
        <v>7</v>
      </c>
      <c r="F205" s="47" t="s">
        <v>15</v>
      </c>
      <c r="G205" s="47">
        <v>7</v>
      </c>
      <c r="H205" s="47">
        <v>0</v>
      </c>
      <c r="I205" s="47">
        <v>0</v>
      </c>
      <c r="J205" s="47">
        <v>0</v>
      </c>
      <c r="K205" s="47" t="s">
        <v>41</v>
      </c>
      <c r="L205" s="48">
        <v>2</v>
      </c>
      <c r="M205" s="48"/>
      <c r="N205" s="47"/>
      <c r="P205" s="99">
        <v>0</v>
      </c>
      <c r="Q205" s="99">
        <v>0</v>
      </c>
      <c r="R205" s="99">
        <v>0</v>
      </c>
      <c r="S205" s="99">
        <v>0</v>
      </c>
      <c r="T205" s="99">
        <v>0</v>
      </c>
      <c r="U205" s="99">
        <v>0</v>
      </c>
      <c r="V205" s="99">
        <v>0</v>
      </c>
      <c r="W205" s="122">
        <v>0</v>
      </c>
      <c r="X205" s="99"/>
      <c r="Y205" s="11" t="s">
        <v>816</v>
      </c>
    </row>
    <row r="206" spans="1:25">
      <c r="A206" s="47">
        <f t="shared" si="2"/>
        <v>185</v>
      </c>
      <c r="B206" s="11" t="s">
        <v>266</v>
      </c>
      <c r="C206" s="11">
        <v>2014</v>
      </c>
      <c r="D206" s="49" t="s">
        <v>17</v>
      </c>
      <c r="E206" s="47">
        <v>5</v>
      </c>
      <c r="F206" s="47" t="s">
        <v>15</v>
      </c>
      <c r="G206" s="47">
        <v>0</v>
      </c>
      <c r="H206" s="47">
        <v>0</v>
      </c>
      <c r="I206" s="47">
        <v>4</v>
      </c>
      <c r="J206" s="47">
        <v>1</v>
      </c>
      <c r="K206" s="47" t="s">
        <v>41</v>
      </c>
      <c r="L206" s="48">
        <v>4</v>
      </c>
      <c r="M206" s="48"/>
      <c r="N206" s="47"/>
      <c r="P206" s="99">
        <v>0</v>
      </c>
      <c r="Q206" s="99">
        <v>0</v>
      </c>
      <c r="R206" s="99">
        <v>0</v>
      </c>
      <c r="S206" s="99">
        <v>0</v>
      </c>
      <c r="T206" s="99">
        <v>0</v>
      </c>
      <c r="U206" s="99">
        <v>0</v>
      </c>
      <c r="V206" s="99">
        <v>0</v>
      </c>
      <c r="W206" s="122">
        <v>0</v>
      </c>
      <c r="X206" s="99"/>
      <c r="Y206" s="11" t="s">
        <v>816</v>
      </c>
    </row>
    <row r="207" spans="1:25">
      <c r="A207" s="47">
        <f t="shared" si="2"/>
        <v>186</v>
      </c>
      <c r="B207" s="11" t="s">
        <v>92</v>
      </c>
      <c r="C207" s="11">
        <v>1004</v>
      </c>
      <c r="D207" s="49" t="s">
        <v>17</v>
      </c>
      <c r="E207" s="47">
        <v>9</v>
      </c>
      <c r="F207" s="47" t="s">
        <v>15</v>
      </c>
      <c r="G207" s="47">
        <v>6</v>
      </c>
      <c r="H207" s="47">
        <v>0</v>
      </c>
      <c r="I207" s="47">
        <v>0</v>
      </c>
      <c r="J207" s="47">
        <v>2</v>
      </c>
      <c r="K207" s="47" t="s">
        <v>41</v>
      </c>
      <c r="L207" s="48" t="s">
        <v>15</v>
      </c>
      <c r="M207" s="48"/>
      <c r="N207" s="47"/>
      <c r="P207" s="99">
        <v>0</v>
      </c>
      <c r="Q207" s="99">
        <v>0</v>
      </c>
      <c r="R207" s="99">
        <v>0</v>
      </c>
      <c r="S207" s="99">
        <v>0</v>
      </c>
      <c r="T207" s="99">
        <v>0</v>
      </c>
      <c r="U207" s="99">
        <v>0</v>
      </c>
      <c r="V207" s="99">
        <v>0</v>
      </c>
      <c r="W207" s="122" t="s">
        <v>811</v>
      </c>
      <c r="X207" s="99"/>
      <c r="Y207" s="11" t="s">
        <v>816</v>
      </c>
    </row>
    <row r="208" spans="1:25">
      <c r="A208" s="47">
        <f t="shared" si="2"/>
        <v>187</v>
      </c>
      <c r="B208" s="11" t="s">
        <v>110</v>
      </c>
      <c r="C208" s="11">
        <v>1602</v>
      </c>
      <c r="D208" s="49" t="s">
        <v>16</v>
      </c>
      <c r="E208" s="47">
        <v>7</v>
      </c>
      <c r="F208" s="47" t="s">
        <v>18</v>
      </c>
      <c r="G208" s="47">
        <v>0</v>
      </c>
      <c r="H208" s="47">
        <v>0</v>
      </c>
      <c r="I208" s="47">
        <v>1</v>
      </c>
      <c r="J208" s="47">
        <v>2</v>
      </c>
      <c r="K208" s="47" t="s">
        <v>41</v>
      </c>
      <c r="L208" s="48">
        <v>4</v>
      </c>
      <c r="M208" s="48"/>
      <c r="N208" s="47"/>
      <c r="P208" s="99">
        <v>0</v>
      </c>
      <c r="Q208" s="99">
        <v>0</v>
      </c>
      <c r="R208" s="99">
        <v>0</v>
      </c>
      <c r="S208" s="99">
        <v>0</v>
      </c>
      <c r="T208" s="99">
        <v>0</v>
      </c>
      <c r="U208" s="99">
        <v>0</v>
      </c>
      <c r="V208" s="99">
        <v>0</v>
      </c>
      <c r="W208" s="122" t="s">
        <v>810</v>
      </c>
      <c r="X208" s="99"/>
      <c r="Y208" s="11" t="s">
        <v>816</v>
      </c>
    </row>
    <row r="209" spans="1:25">
      <c r="A209" s="47">
        <f t="shared" si="2"/>
        <v>188</v>
      </c>
      <c r="B209" s="58" t="s">
        <v>233</v>
      </c>
      <c r="C209" s="58">
        <v>1332</v>
      </c>
      <c r="D209" s="63" t="s">
        <v>17</v>
      </c>
      <c r="E209" s="64">
        <v>7</v>
      </c>
      <c r="F209" s="64">
        <v>6</v>
      </c>
      <c r="G209" s="64" t="s">
        <v>15</v>
      </c>
      <c r="H209" s="64">
        <v>0</v>
      </c>
      <c r="I209" s="64">
        <v>1</v>
      </c>
      <c r="J209" s="64">
        <v>2</v>
      </c>
      <c r="K209" s="64" t="s">
        <v>41</v>
      </c>
      <c r="L209" s="65">
        <v>5</v>
      </c>
      <c r="M209" s="65"/>
      <c r="N209" s="64"/>
      <c r="P209" s="99">
        <v>0</v>
      </c>
      <c r="Q209" s="99">
        <v>0</v>
      </c>
      <c r="R209" s="99">
        <v>0</v>
      </c>
      <c r="S209" s="99">
        <v>0</v>
      </c>
      <c r="T209" s="99">
        <v>0</v>
      </c>
      <c r="U209" s="99">
        <v>0</v>
      </c>
      <c r="V209" s="99">
        <v>0</v>
      </c>
      <c r="W209" s="122">
        <v>0</v>
      </c>
      <c r="X209" s="99"/>
      <c r="Y209" s="11" t="s">
        <v>816</v>
      </c>
    </row>
    <row r="210" spans="1:25">
      <c r="A210" s="47">
        <f t="shared" si="2"/>
        <v>189</v>
      </c>
      <c r="B210" s="78" t="s">
        <v>361</v>
      </c>
      <c r="C210" s="78">
        <v>1705</v>
      </c>
      <c r="D210" s="79" t="s">
        <v>17</v>
      </c>
      <c r="E210" s="80">
        <v>3</v>
      </c>
      <c r="F210" s="80">
        <v>6</v>
      </c>
      <c r="G210" s="80">
        <v>1</v>
      </c>
      <c r="H210" s="80">
        <v>0</v>
      </c>
      <c r="I210" s="80">
        <v>0</v>
      </c>
      <c r="J210" s="80">
        <v>0</v>
      </c>
      <c r="K210" s="80" t="s">
        <v>41</v>
      </c>
      <c r="L210" s="81">
        <v>7</v>
      </c>
      <c r="M210" s="81"/>
      <c r="N210" s="80"/>
      <c r="P210" s="99">
        <v>0</v>
      </c>
      <c r="Q210" s="99">
        <v>0</v>
      </c>
      <c r="R210" s="99">
        <v>0</v>
      </c>
      <c r="S210" s="99">
        <v>0</v>
      </c>
      <c r="T210" s="99">
        <v>0</v>
      </c>
      <c r="U210" s="99">
        <v>0</v>
      </c>
      <c r="V210" s="99">
        <v>0</v>
      </c>
      <c r="W210" s="122">
        <v>0</v>
      </c>
      <c r="X210" s="99"/>
      <c r="Y210" s="11" t="s">
        <v>814</v>
      </c>
    </row>
    <row r="211" spans="1:25">
      <c r="A211" s="47">
        <f t="shared" si="2"/>
        <v>190</v>
      </c>
      <c r="B211" s="11" t="s">
        <v>360</v>
      </c>
      <c r="C211" s="11">
        <v>2622</v>
      </c>
      <c r="D211" s="49" t="s">
        <v>16</v>
      </c>
      <c r="E211" s="47">
        <v>7</v>
      </c>
      <c r="F211" s="47">
        <v>6</v>
      </c>
      <c r="G211" s="47">
        <v>9</v>
      </c>
      <c r="H211" s="47">
        <v>0</v>
      </c>
      <c r="I211" s="47">
        <v>0</v>
      </c>
      <c r="J211" s="47">
        <v>7</v>
      </c>
      <c r="K211" s="103" t="s">
        <v>41</v>
      </c>
      <c r="L211" s="48">
        <v>7</v>
      </c>
      <c r="M211" s="48"/>
      <c r="N211" s="47"/>
      <c r="P211" s="99">
        <v>0</v>
      </c>
      <c r="Q211" s="99">
        <v>0</v>
      </c>
      <c r="R211" s="99">
        <v>0</v>
      </c>
      <c r="S211" s="99">
        <v>0</v>
      </c>
      <c r="T211" s="99">
        <v>0</v>
      </c>
      <c r="U211" s="99">
        <v>0</v>
      </c>
      <c r="V211" s="99">
        <v>0</v>
      </c>
      <c r="W211" s="122" t="s">
        <v>810</v>
      </c>
      <c r="X211" s="99"/>
      <c r="Y211" s="11" t="s">
        <v>774</v>
      </c>
    </row>
    <row r="212" spans="1:25">
      <c r="A212" s="47">
        <f t="shared" si="2"/>
        <v>191</v>
      </c>
      <c r="B212" s="11" t="s">
        <v>234</v>
      </c>
      <c r="C212" s="11">
        <v>1334</v>
      </c>
      <c r="D212" s="49" t="s">
        <v>15</v>
      </c>
      <c r="E212" s="47">
        <v>6</v>
      </c>
      <c r="F212" s="47" t="s">
        <v>15</v>
      </c>
      <c r="G212" s="47">
        <v>6</v>
      </c>
      <c r="H212" s="47">
        <v>0</v>
      </c>
      <c r="I212" s="47">
        <v>1</v>
      </c>
      <c r="J212" s="47">
        <v>0</v>
      </c>
      <c r="K212" s="47" t="s">
        <v>41</v>
      </c>
      <c r="L212" s="48" t="s">
        <v>15</v>
      </c>
      <c r="M212" s="48"/>
      <c r="N212" s="47"/>
      <c r="P212" s="99">
        <v>1</v>
      </c>
      <c r="Q212" s="99">
        <v>0</v>
      </c>
      <c r="R212" s="99">
        <v>1</v>
      </c>
      <c r="S212" s="99">
        <v>0</v>
      </c>
      <c r="T212" s="99">
        <v>0</v>
      </c>
      <c r="U212" s="99">
        <v>0</v>
      </c>
      <c r="V212" s="99">
        <v>0</v>
      </c>
      <c r="W212" s="122" t="s">
        <v>811</v>
      </c>
      <c r="X212" s="99"/>
      <c r="Y212" s="11" t="s">
        <v>774</v>
      </c>
    </row>
    <row r="213" spans="1:25">
      <c r="A213" s="47">
        <f t="shared" si="2"/>
        <v>192</v>
      </c>
      <c r="B213" s="11" t="s">
        <v>279</v>
      </c>
      <c r="C213" s="11">
        <v>2334</v>
      </c>
      <c r="D213" s="49" t="s">
        <v>14</v>
      </c>
      <c r="E213" s="47" t="s">
        <v>15</v>
      </c>
      <c r="F213" s="47" t="s">
        <v>18</v>
      </c>
      <c r="G213" s="47">
        <v>7</v>
      </c>
      <c r="H213" s="47">
        <v>0</v>
      </c>
      <c r="I213" s="47">
        <v>4</v>
      </c>
      <c r="J213" s="47">
        <v>3</v>
      </c>
      <c r="K213" s="47" t="s">
        <v>41</v>
      </c>
      <c r="L213" s="48" t="s">
        <v>15</v>
      </c>
      <c r="M213" s="48"/>
      <c r="N213" s="47"/>
      <c r="P213" s="99">
        <v>0</v>
      </c>
      <c r="Q213" s="99">
        <v>0</v>
      </c>
      <c r="R213" s="99">
        <v>0</v>
      </c>
      <c r="S213" s="99">
        <v>0</v>
      </c>
      <c r="T213" s="99">
        <v>0</v>
      </c>
      <c r="U213" s="99">
        <v>0</v>
      </c>
      <c r="V213" s="99">
        <v>0</v>
      </c>
      <c r="W213" s="122" t="s">
        <v>811</v>
      </c>
      <c r="X213" s="99"/>
      <c r="Y213" s="11" t="s">
        <v>774</v>
      </c>
    </row>
    <row r="214" spans="1:25">
      <c r="B214" s="109"/>
      <c r="D214" s="47"/>
      <c r="E214" s="47"/>
      <c r="F214" s="111"/>
      <c r="G214" s="118"/>
      <c r="H214" s="45"/>
      <c r="I214" s="112"/>
    </row>
    <row r="215" spans="1:25">
      <c r="B215" s="109"/>
      <c r="D215" s="47"/>
      <c r="E215" s="47"/>
      <c r="F215" s="111"/>
      <c r="G215" s="118"/>
      <c r="H215" s="45"/>
      <c r="I215" s="105"/>
    </row>
    <row r="216" spans="1:25">
      <c r="B216" s="109"/>
      <c r="D216" s="47"/>
      <c r="E216" s="47"/>
      <c r="F216" s="111"/>
      <c r="G216" s="118"/>
      <c r="H216" s="45"/>
      <c r="I216" s="105"/>
    </row>
    <row r="217" spans="1:25">
      <c r="B217" s="109"/>
      <c r="D217" s="47"/>
      <c r="E217" s="47"/>
      <c r="F217" s="111"/>
      <c r="G217" s="118"/>
      <c r="H217" s="45"/>
      <c r="I217" s="105"/>
    </row>
    <row r="218" spans="1:25">
      <c r="B218" s="109"/>
      <c r="D218" s="47"/>
      <c r="E218" s="47"/>
      <c r="F218" s="111"/>
      <c r="G218" s="118"/>
      <c r="H218" s="45"/>
      <c r="I218" s="105"/>
    </row>
    <row r="219" spans="1:25">
      <c r="B219" s="109"/>
      <c r="F219" s="116"/>
      <c r="G219" s="112"/>
    </row>
    <row r="220" spans="1:25">
      <c r="B220" s="109"/>
      <c r="F220" s="116"/>
      <c r="G220" s="112"/>
    </row>
    <row r="221" spans="1:25">
      <c r="B221" s="109"/>
      <c r="F221" s="116"/>
      <c r="G221" s="112"/>
    </row>
    <row r="222" spans="1:25">
      <c r="B222" s="109"/>
      <c r="F222" s="116"/>
      <c r="G222" s="112"/>
    </row>
    <row r="223" spans="1:25">
      <c r="B223" s="109"/>
      <c r="F223" s="116"/>
      <c r="G223" s="112"/>
    </row>
    <row r="224" spans="1:25">
      <c r="B224" s="109"/>
      <c r="F224" s="116"/>
      <c r="G224" s="112"/>
    </row>
    <row r="225" spans="2:9">
      <c r="B225" s="109"/>
      <c r="F225" s="116"/>
      <c r="G225" s="112"/>
    </row>
    <row r="226" spans="2:9">
      <c r="B226" s="109"/>
      <c r="F226" s="116"/>
      <c r="G226" s="112"/>
    </row>
    <row r="227" spans="2:9">
      <c r="B227" s="109"/>
      <c r="F227" s="116"/>
      <c r="G227" s="112"/>
    </row>
    <row r="228" spans="2:9">
      <c r="B228" s="109"/>
      <c r="F228" s="116"/>
      <c r="G228" s="112"/>
    </row>
    <row r="229" spans="2:9">
      <c r="B229" s="109"/>
      <c r="F229" s="116"/>
    </row>
    <row r="230" spans="2:9">
      <c r="D230" s="47"/>
      <c r="E230" s="47"/>
      <c r="F230" s="111"/>
      <c r="G230" s="112"/>
      <c r="H230" s="45"/>
      <c r="I230" s="112"/>
    </row>
    <row r="231" spans="2:9">
      <c r="D231" s="47"/>
      <c r="E231" s="47"/>
      <c r="F231" s="111"/>
      <c r="G231" s="112"/>
      <c r="H231" s="45"/>
      <c r="I231" s="112"/>
    </row>
    <row r="232" spans="2:9">
      <c r="B232" s="45"/>
      <c r="C232" s="45"/>
      <c r="D232" s="47"/>
      <c r="E232" s="47"/>
      <c r="F232" s="111"/>
      <c r="G232" s="112"/>
      <c r="H232" s="45"/>
      <c r="I232" s="112"/>
    </row>
    <row r="233" spans="2:9">
      <c r="B233" s="45"/>
      <c r="C233" s="45"/>
      <c r="D233" s="47"/>
      <c r="E233" s="47"/>
      <c r="F233" s="111"/>
      <c r="G233" s="112"/>
      <c r="H233" s="45"/>
      <c r="I233" s="112"/>
    </row>
    <row r="234" spans="2:9">
      <c r="D234" s="47"/>
      <c r="E234" s="47"/>
      <c r="F234" s="111"/>
      <c r="G234" s="112"/>
      <c r="H234" s="45"/>
      <c r="I234" s="112"/>
    </row>
    <row r="235" spans="2:9">
      <c r="D235" s="47"/>
      <c r="E235" s="47"/>
      <c r="F235" s="111"/>
      <c r="G235" s="112"/>
      <c r="H235" s="45"/>
      <c r="I235" s="112"/>
    </row>
    <row r="236" spans="2:9">
      <c r="F236" s="116"/>
    </row>
    <row r="237" spans="2:9">
      <c r="B237" s="45"/>
      <c r="C237" s="45"/>
      <c r="D237" s="47"/>
      <c r="E237" s="47"/>
      <c r="F237" s="111"/>
      <c r="G237" s="112"/>
      <c r="H237" s="45"/>
      <c r="I237" s="112"/>
    </row>
    <row r="238" spans="2:9">
      <c r="B238" s="45"/>
      <c r="C238" s="45"/>
      <c r="D238" s="47"/>
      <c r="E238" s="47"/>
      <c r="F238" s="111"/>
      <c r="G238" s="112"/>
      <c r="H238" s="45"/>
      <c r="I238" s="112"/>
    </row>
    <row r="239" spans="2:9">
      <c r="B239" s="109"/>
      <c r="F239" s="116"/>
    </row>
    <row r="240" spans="2:9">
      <c r="B240" s="109"/>
      <c r="F240" s="116"/>
    </row>
    <row r="241" spans="2:9">
      <c r="F241" s="116"/>
    </row>
    <row r="242" spans="2:9">
      <c r="F242" s="116"/>
    </row>
    <row r="243" spans="2:9">
      <c r="D243" s="47"/>
      <c r="E243" s="47"/>
      <c r="F243" s="111"/>
      <c r="G243" s="112"/>
      <c r="H243" s="45"/>
      <c r="I243" s="112"/>
    </row>
    <row r="244" spans="2:9">
      <c r="B244" s="109"/>
      <c r="F244" s="116"/>
    </row>
    <row r="245" spans="2:9">
      <c r="B245" s="109"/>
      <c r="F245" s="116"/>
    </row>
    <row r="246" spans="2:9">
      <c r="B246" s="109"/>
      <c r="F246" s="116"/>
    </row>
    <row r="247" spans="2:9">
      <c r="B247" s="109"/>
      <c r="F247" s="116"/>
    </row>
    <row r="248" spans="2:9">
      <c r="B248" s="109"/>
      <c r="F248" s="116"/>
    </row>
    <row r="249" spans="2:9">
      <c r="F249" s="116"/>
    </row>
    <row r="250" spans="2:9">
      <c r="D250" s="47"/>
      <c r="E250" s="47"/>
      <c r="F250" s="111"/>
      <c r="G250" s="112"/>
      <c r="H250" s="45"/>
      <c r="I250" s="112"/>
    </row>
    <row r="251" spans="2:9">
      <c r="B251" s="109"/>
      <c r="F251" s="116"/>
    </row>
    <row r="252" spans="2:9">
      <c r="B252" s="109"/>
      <c r="F252" s="116"/>
    </row>
    <row r="253" spans="2:9">
      <c r="B253" s="109"/>
      <c r="F253" s="116"/>
    </row>
    <row r="254" spans="2:9">
      <c r="B254" s="109"/>
      <c r="F254" s="116"/>
    </row>
    <row r="255" spans="2:9">
      <c r="B255" s="109"/>
      <c r="F255" s="116"/>
    </row>
    <row r="256" spans="2:9">
      <c r="B256" s="109"/>
      <c r="F256" s="116"/>
    </row>
    <row r="257" spans="2:9">
      <c r="B257" s="109"/>
      <c r="F257" s="116"/>
    </row>
    <row r="258" spans="2:9">
      <c r="B258" s="109"/>
      <c r="F258" s="116"/>
    </row>
    <row r="259" spans="2:9">
      <c r="B259" s="109"/>
      <c r="F259" s="116"/>
    </row>
    <row r="260" spans="2:9">
      <c r="F260" s="116"/>
    </row>
    <row r="261" spans="2:9">
      <c r="B261" s="45"/>
      <c r="C261" s="45"/>
      <c r="D261" s="47"/>
      <c r="E261" s="47"/>
      <c r="F261" s="111"/>
      <c r="G261" s="112"/>
      <c r="H261" s="45"/>
      <c r="I261" s="112"/>
    </row>
    <row r="262" spans="2:9">
      <c r="B262" s="45"/>
      <c r="C262" s="45"/>
      <c r="D262" s="47"/>
      <c r="E262" s="47"/>
      <c r="F262" s="111"/>
      <c r="G262" s="112"/>
      <c r="H262" s="45"/>
      <c r="I262" s="112"/>
    </row>
    <row r="263" spans="2:9">
      <c r="B263" s="45"/>
      <c r="C263" s="45"/>
      <c r="D263" s="47"/>
      <c r="E263" s="47"/>
      <c r="F263" s="111"/>
      <c r="G263" s="112"/>
      <c r="H263" s="45"/>
      <c r="I263" s="112"/>
    </row>
    <row r="264" spans="2:9">
      <c r="B264" s="45"/>
      <c r="C264" s="45"/>
      <c r="D264" s="47"/>
      <c r="E264" s="47"/>
      <c r="F264" s="111"/>
      <c r="G264" s="112"/>
      <c r="H264" s="45"/>
      <c r="I264" s="112"/>
    </row>
    <row r="265" spans="2:9">
      <c r="B265" s="45"/>
      <c r="C265" s="45"/>
      <c r="D265" s="47"/>
      <c r="E265" s="47"/>
      <c r="F265" s="111"/>
      <c r="G265" s="112"/>
      <c r="H265" s="45"/>
      <c r="I265" s="112"/>
    </row>
    <row r="266" spans="2:9">
      <c r="B266" s="119"/>
      <c r="C266" s="45"/>
      <c r="D266" s="47"/>
      <c r="E266" s="47"/>
      <c r="F266" s="111"/>
      <c r="G266" s="112"/>
      <c r="H266" s="45"/>
      <c r="I266" s="112"/>
    </row>
    <row r="267" spans="2:9">
      <c r="B267" s="119"/>
      <c r="C267" s="45"/>
      <c r="D267" s="47"/>
      <c r="E267" s="47"/>
      <c r="F267" s="111"/>
      <c r="G267" s="112"/>
      <c r="H267" s="45"/>
      <c r="I267" s="112"/>
    </row>
    <row r="268" spans="2:9">
      <c r="B268" s="119"/>
      <c r="C268" s="45"/>
      <c r="D268" s="47"/>
      <c r="E268" s="47"/>
      <c r="F268" s="111"/>
      <c r="G268" s="112"/>
      <c r="H268" s="45"/>
      <c r="I268" s="112"/>
    </row>
    <row r="269" spans="2:9">
      <c r="B269" s="45"/>
      <c r="C269" s="45"/>
      <c r="D269" s="47"/>
      <c r="E269" s="47"/>
      <c r="F269" s="111"/>
      <c r="G269" s="112"/>
      <c r="H269" s="45"/>
      <c r="I269" s="112"/>
    </row>
    <row r="270" spans="2:9">
      <c r="B270" s="45"/>
      <c r="C270" s="45"/>
      <c r="D270" s="47"/>
      <c r="E270" s="47"/>
      <c r="F270" s="111"/>
      <c r="G270" s="112"/>
      <c r="H270" s="45"/>
      <c r="I270" s="112"/>
    </row>
    <row r="271" spans="2:9">
      <c r="B271" s="45"/>
      <c r="C271" s="45"/>
      <c r="D271" s="47"/>
      <c r="E271" s="47"/>
      <c r="F271" s="111"/>
      <c r="G271" s="112"/>
      <c r="H271" s="45"/>
      <c r="I271" s="112"/>
    </row>
    <row r="272" spans="2:9">
      <c r="B272" s="45"/>
      <c r="C272" s="45"/>
      <c r="D272" s="47"/>
      <c r="E272" s="47"/>
      <c r="F272" s="111"/>
      <c r="G272" s="112"/>
      <c r="H272" s="45"/>
      <c r="I272" s="112"/>
    </row>
    <row r="273" spans="2:9">
      <c r="B273" s="119"/>
      <c r="C273" s="45"/>
      <c r="D273" s="47"/>
      <c r="E273" s="47"/>
      <c r="F273" s="111"/>
      <c r="G273" s="112"/>
      <c r="H273" s="45"/>
      <c r="I273" s="112"/>
    </row>
    <row r="274" spans="2:9">
      <c r="B274" s="119"/>
      <c r="C274" s="45"/>
      <c r="D274" s="47"/>
      <c r="E274" s="47"/>
      <c r="F274" s="111"/>
      <c r="G274" s="112"/>
      <c r="H274" s="45"/>
      <c r="I274" s="112"/>
    </row>
    <row r="275" spans="2:9">
      <c r="F275" s="116"/>
    </row>
    <row r="276" spans="2:9">
      <c r="F276" s="116"/>
    </row>
    <row r="277" spans="2:9">
      <c r="B277" s="45"/>
      <c r="C277" s="45"/>
      <c r="D277" s="47"/>
      <c r="E277" s="47"/>
      <c r="F277" s="111"/>
      <c r="G277" s="112"/>
      <c r="H277" s="45"/>
      <c r="I277" s="112"/>
    </row>
    <row r="278" spans="2:9">
      <c r="D278" s="47"/>
      <c r="E278" s="47"/>
      <c r="F278" s="111"/>
      <c r="G278" s="112"/>
      <c r="H278" s="45"/>
      <c r="I278" s="112"/>
    </row>
    <row r="279" spans="2:9">
      <c r="D279" s="47"/>
      <c r="E279" s="47"/>
      <c r="F279" s="111"/>
      <c r="G279" s="112"/>
      <c r="H279" s="45"/>
      <c r="I279" s="112"/>
    </row>
    <row r="280" spans="2:9">
      <c r="B280" s="45"/>
      <c r="C280" s="45"/>
      <c r="D280" s="47"/>
      <c r="E280" s="47"/>
      <c r="F280" s="111"/>
      <c r="G280" s="112"/>
      <c r="H280" s="45"/>
      <c r="I280" s="112"/>
    </row>
    <row r="281" spans="2:9">
      <c r="B281" s="45"/>
      <c r="C281" s="45"/>
      <c r="D281" s="47"/>
      <c r="E281" s="47"/>
      <c r="F281" s="111"/>
      <c r="G281" s="112"/>
      <c r="H281" s="45"/>
      <c r="I281" s="112"/>
    </row>
    <row r="282" spans="2:9">
      <c r="D282" s="47"/>
      <c r="E282" s="47"/>
      <c r="F282" s="111"/>
      <c r="G282" s="112"/>
      <c r="H282" s="45"/>
      <c r="I282" s="112"/>
    </row>
    <row r="283" spans="2:9">
      <c r="D283" s="47"/>
      <c r="E283" s="47"/>
      <c r="F283" s="111"/>
      <c r="G283" s="112"/>
      <c r="H283" s="45"/>
      <c r="I283" s="112"/>
    </row>
    <row r="284" spans="2:9">
      <c r="B284" s="45"/>
      <c r="C284" s="45"/>
      <c r="D284" s="47"/>
      <c r="E284" s="47"/>
      <c r="F284" s="111"/>
      <c r="G284" s="112"/>
      <c r="H284" s="45"/>
      <c r="I284" s="112"/>
    </row>
    <row r="285" spans="2:9">
      <c r="B285" s="45"/>
      <c r="C285" s="45"/>
      <c r="D285" s="47"/>
      <c r="E285" s="47"/>
      <c r="F285" s="111"/>
      <c r="G285" s="112"/>
      <c r="H285" s="45"/>
      <c r="I285" s="112"/>
    </row>
    <row r="286" spans="2:9">
      <c r="B286" s="45"/>
      <c r="C286" s="45"/>
      <c r="D286" s="47"/>
      <c r="E286" s="47"/>
      <c r="F286" s="111"/>
      <c r="G286" s="112"/>
      <c r="H286" s="45"/>
      <c r="I286" s="112"/>
    </row>
    <row r="287" spans="2:9">
      <c r="B287" s="45"/>
      <c r="C287" s="45"/>
      <c r="D287" s="47"/>
      <c r="E287" s="47"/>
      <c r="F287" s="111"/>
      <c r="G287" s="112"/>
      <c r="H287" s="45"/>
      <c r="I287" s="112"/>
    </row>
    <row r="288" spans="2:9">
      <c r="F288" s="116"/>
      <c r="I288" s="112"/>
    </row>
    <row r="289" spans="2:9">
      <c r="F289" s="116"/>
    </row>
    <row r="290" spans="2:9">
      <c r="B290" s="45"/>
      <c r="C290" s="45"/>
      <c r="D290" s="47"/>
      <c r="E290" s="47"/>
      <c r="F290" s="111"/>
      <c r="G290" s="112"/>
      <c r="H290" s="45"/>
      <c r="I290" s="112"/>
    </row>
    <row r="291" spans="2:9">
      <c r="B291" s="45"/>
      <c r="C291" s="45"/>
      <c r="D291" s="47"/>
      <c r="E291" s="47"/>
      <c r="F291" s="111"/>
      <c r="G291" s="112"/>
      <c r="H291" s="45"/>
      <c r="I291" s="112"/>
    </row>
    <row r="292" spans="2:9">
      <c r="B292" s="45"/>
      <c r="C292" s="45"/>
      <c r="D292" s="47"/>
      <c r="E292" s="47"/>
      <c r="F292" s="111"/>
      <c r="G292" s="112"/>
      <c r="H292" s="45"/>
      <c r="I292" s="112"/>
    </row>
    <row r="293" spans="2:9">
      <c r="B293" s="45"/>
      <c r="C293" s="45"/>
      <c r="D293" s="47"/>
      <c r="E293" s="47"/>
      <c r="F293" s="111"/>
      <c r="G293" s="112"/>
      <c r="H293" s="45"/>
      <c r="I293" s="112"/>
    </row>
    <row r="294" spans="2:9">
      <c r="B294" s="109"/>
      <c r="F294" s="116"/>
    </row>
    <row r="295" spans="2:9">
      <c r="B295" s="109"/>
      <c r="F295" s="116"/>
    </row>
    <row r="296" spans="2:9">
      <c r="B296" s="109"/>
      <c r="F296" s="116"/>
    </row>
    <row r="297" spans="2:9">
      <c r="B297" s="109"/>
      <c r="F297" s="116"/>
    </row>
    <row r="298" spans="2:9">
      <c r="B298" s="109"/>
      <c r="F298" s="116"/>
    </row>
    <row r="299" spans="2:9">
      <c r="B299" s="109"/>
      <c r="F299" s="116"/>
    </row>
    <row r="300" spans="2:9">
      <c r="B300" s="109"/>
      <c r="F300" s="116"/>
    </row>
    <row r="301" spans="2:9">
      <c r="B301" s="109"/>
      <c r="F301" s="116"/>
    </row>
    <row r="302" spans="2:9">
      <c r="D302" s="47"/>
      <c r="E302" s="47"/>
      <c r="F302" s="111"/>
      <c r="G302" s="112"/>
      <c r="H302" s="45"/>
      <c r="I302" s="112"/>
    </row>
    <row r="303" spans="2:9">
      <c r="D303" s="47"/>
      <c r="E303" s="47"/>
      <c r="F303" s="120"/>
      <c r="G303" s="112"/>
      <c r="H303" s="45"/>
      <c r="I303" s="112"/>
    </row>
    <row r="304" spans="2:9">
      <c r="B304" s="109"/>
      <c r="F304" s="116"/>
    </row>
    <row r="305" spans="2:9">
      <c r="B305" s="109"/>
      <c r="F305" s="116"/>
    </row>
    <row r="306" spans="2:9">
      <c r="B306" s="45"/>
      <c r="C306" s="45"/>
      <c r="D306" s="47"/>
      <c r="E306" s="47"/>
      <c r="F306" s="111"/>
      <c r="G306" s="112"/>
      <c r="H306" s="45"/>
      <c r="I306" s="112"/>
    </row>
    <row r="307" spans="2:9">
      <c r="B307" s="45"/>
      <c r="C307" s="45"/>
      <c r="D307" s="47"/>
      <c r="E307" s="47"/>
      <c r="F307" s="111"/>
      <c r="G307" s="112"/>
      <c r="H307" s="45"/>
      <c r="I307" s="112"/>
    </row>
    <row r="308" spans="2:9">
      <c r="B308" s="45"/>
      <c r="C308" s="45"/>
      <c r="D308" s="47"/>
      <c r="E308" s="47"/>
      <c r="F308" s="111"/>
      <c r="G308" s="112"/>
      <c r="H308" s="45"/>
      <c r="I308" s="112"/>
    </row>
    <row r="309" spans="2:9">
      <c r="B309" s="45"/>
      <c r="C309" s="45"/>
      <c r="D309" s="47"/>
      <c r="E309" s="47"/>
      <c r="F309" s="111"/>
      <c r="G309" s="112"/>
      <c r="H309" s="45"/>
      <c r="I309" s="112"/>
    </row>
    <row r="310" spans="2:9">
      <c r="B310" s="45"/>
      <c r="C310" s="45"/>
      <c r="D310" s="47"/>
      <c r="E310" s="47"/>
      <c r="F310" s="111"/>
      <c r="G310" s="112"/>
      <c r="H310" s="45"/>
      <c r="I310" s="112"/>
    </row>
    <row r="311" spans="2:9">
      <c r="F311" s="116"/>
    </row>
    <row r="312" spans="2:9">
      <c r="F312" s="116"/>
    </row>
    <row r="313" spans="2:9">
      <c r="B313" s="45"/>
      <c r="C313" s="45"/>
      <c r="D313" s="47"/>
      <c r="E313" s="47"/>
      <c r="F313" s="111"/>
      <c r="G313" s="112"/>
      <c r="H313" s="45"/>
      <c r="I313" s="112"/>
    </row>
    <row r="314" spans="2:9">
      <c r="B314" s="45"/>
      <c r="C314" s="45"/>
      <c r="D314" s="47"/>
      <c r="E314" s="47"/>
      <c r="F314" s="111"/>
      <c r="G314" s="112"/>
      <c r="H314" s="45"/>
      <c r="I314" s="112"/>
    </row>
    <row r="315" spans="2:9">
      <c r="B315" s="45"/>
      <c r="C315" s="45"/>
      <c r="D315" s="47"/>
      <c r="E315" s="47"/>
      <c r="F315" s="111"/>
      <c r="G315" s="112"/>
      <c r="H315" s="45"/>
      <c r="I315" s="112"/>
    </row>
    <row r="316" spans="2:9">
      <c r="B316" s="45"/>
      <c r="C316" s="45"/>
      <c r="D316" s="47"/>
      <c r="E316" s="47"/>
      <c r="F316" s="111"/>
      <c r="G316" s="112"/>
      <c r="H316" s="45"/>
      <c r="I316" s="112"/>
    </row>
    <row r="317" spans="2:9">
      <c r="D317" s="47"/>
      <c r="E317" s="47"/>
      <c r="F317" s="111"/>
      <c r="G317" s="112"/>
      <c r="H317" s="45"/>
      <c r="I317" s="112"/>
    </row>
    <row r="318" spans="2:9">
      <c r="D318" s="47"/>
      <c r="E318" s="47"/>
      <c r="F318" s="111"/>
      <c r="G318" s="112"/>
      <c r="H318" s="45"/>
      <c r="I318" s="112"/>
    </row>
    <row r="319" spans="2:9">
      <c r="B319" s="45"/>
      <c r="C319" s="45"/>
      <c r="D319" s="47"/>
      <c r="E319" s="47"/>
      <c r="F319" s="111"/>
      <c r="G319" s="112"/>
      <c r="H319" s="45"/>
      <c r="I319" s="112"/>
    </row>
    <row r="320" spans="2:9">
      <c r="D320" s="47"/>
      <c r="E320" s="47"/>
      <c r="F320" s="111"/>
      <c r="G320" s="112"/>
      <c r="H320" s="45"/>
      <c r="I320" s="112"/>
    </row>
    <row r="321" spans="2:9">
      <c r="D321" s="47"/>
      <c r="E321" s="47"/>
      <c r="F321" s="111"/>
      <c r="G321" s="112"/>
      <c r="H321" s="45"/>
      <c r="I321" s="112"/>
    </row>
    <row r="322" spans="2:9">
      <c r="D322" s="47"/>
      <c r="E322" s="47"/>
      <c r="F322" s="111"/>
      <c r="G322" s="112"/>
      <c r="H322" s="45"/>
      <c r="I322" s="112"/>
    </row>
    <row r="323" spans="2:9">
      <c r="D323" s="47"/>
      <c r="E323" s="47"/>
      <c r="F323" s="111"/>
      <c r="G323" s="112"/>
      <c r="H323" s="45"/>
      <c r="I323" s="112"/>
    </row>
    <row r="324" spans="2:9">
      <c r="D324" s="47"/>
      <c r="E324" s="47"/>
      <c r="F324" s="111"/>
      <c r="G324" s="112"/>
      <c r="H324" s="45"/>
      <c r="I324" s="112"/>
    </row>
    <row r="325" spans="2:9">
      <c r="B325" s="45"/>
      <c r="C325" s="45"/>
      <c r="D325" s="47"/>
      <c r="E325" s="47"/>
      <c r="F325" s="111"/>
      <c r="G325" s="112"/>
      <c r="H325" s="45"/>
      <c r="I325" s="112"/>
    </row>
    <row r="326" spans="2:9">
      <c r="B326" s="45"/>
      <c r="C326" s="45"/>
      <c r="D326" s="47"/>
      <c r="E326" s="47"/>
      <c r="F326" s="111"/>
      <c r="G326" s="112"/>
      <c r="H326" s="45"/>
      <c r="I326" s="112"/>
    </row>
    <row r="327" spans="2:9">
      <c r="D327" s="47"/>
      <c r="E327" s="47"/>
      <c r="F327" s="111"/>
      <c r="G327" s="112"/>
      <c r="H327" s="45"/>
      <c r="I327" s="112"/>
    </row>
    <row r="328" spans="2:9">
      <c r="B328" s="45"/>
      <c r="C328" s="45"/>
      <c r="D328" s="47"/>
      <c r="E328" s="47"/>
      <c r="F328" s="111"/>
      <c r="G328" s="112"/>
      <c r="H328" s="45"/>
      <c r="I328" s="112"/>
    </row>
    <row r="329" spans="2:9">
      <c r="B329" s="45"/>
      <c r="C329" s="45"/>
      <c r="D329" s="47"/>
      <c r="E329" s="47"/>
      <c r="F329" s="111"/>
      <c r="G329" s="112"/>
      <c r="H329" s="45"/>
      <c r="I329" s="112"/>
    </row>
    <row r="330" spans="2:9">
      <c r="B330" s="45"/>
      <c r="C330" s="45"/>
      <c r="D330" s="47"/>
      <c r="E330" s="47"/>
      <c r="F330" s="111"/>
      <c r="G330" s="112"/>
      <c r="H330" s="45"/>
      <c r="I330" s="112"/>
    </row>
    <row r="331" spans="2:9">
      <c r="B331" s="45"/>
      <c r="C331" s="45"/>
      <c r="D331" s="47"/>
      <c r="E331" s="47"/>
      <c r="F331" s="111"/>
      <c r="G331" s="112"/>
      <c r="H331" s="45"/>
      <c r="I331" s="112"/>
    </row>
    <row r="332" spans="2:9">
      <c r="B332" s="45"/>
      <c r="C332" s="45"/>
      <c r="D332" s="47"/>
      <c r="E332" s="47"/>
      <c r="F332" s="111"/>
      <c r="G332" s="112"/>
      <c r="H332" s="45"/>
      <c r="I332" s="112"/>
    </row>
    <row r="333" spans="2:9">
      <c r="B333" s="45"/>
      <c r="C333" s="45"/>
      <c r="D333" s="47"/>
      <c r="E333" s="47"/>
      <c r="F333" s="111"/>
      <c r="G333" s="112"/>
      <c r="H333" s="45"/>
      <c r="I333" s="112"/>
    </row>
    <row r="334" spans="2:9">
      <c r="B334" s="45"/>
      <c r="C334" s="45"/>
      <c r="D334" s="47"/>
      <c r="E334" s="47"/>
      <c r="F334" s="111"/>
      <c r="G334" s="112"/>
      <c r="H334" s="45"/>
      <c r="I334" s="112"/>
    </row>
    <row r="335" spans="2:9">
      <c r="B335" s="45"/>
      <c r="C335" s="45"/>
      <c r="D335" s="47"/>
      <c r="E335" s="47"/>
      <c r="F335" s="111"/>
      <c r="G335" s="112"/>
      <c r="H335" s="45"/>
      <c r="I335" s="112"/>
    </row>
    <row r="336" spans="2:9">
      <c r="B336" s="45"/>
      <c r="C336" s="45"/>
      <c r="D336" s="47"/>
      <c r="E336" s="47"/>
      <c r="F336" s="111"/>
      <c r="G336" s="112"/>
      <c r="H336" s="45"/>
      <c r="I336" s="112"/>
    </row>
    <row r="337" spans="2:9">
      <c r="B337" s="45"/>
      <c r="C337" s="45"/>
      <c r="D337" s="47"/>
      <c r="E337" s="47"/>
      <c r="F337" s="111"/>
      <c r="G337" s="112"/>
      <c r="H337" s="45"/>
      <c r="I337" s="112"/>
    </row>
    <row r="338" spans="2:9">
      <c r="B338" s="45"/>
      <c r="C338" s="45"/>
      <c r="D338" s="47"/>
      <c r="E338" s="47"/>
      <c r="F338" s="111"/>
      <c r="G338" s="112"/>
      <c r="H338" s="45"/>
      <c r="I338" s="112"/>
    </row>
    <row r="339" spans="2:9">
      <c r="B339" s="45"/>
      <c r="C339" s="45"/>
      <c r="D339" s="47"/>
      <c r="E339" s="47"/>
      <c r="F339" s="111"/>
      <c r="G339" s="112"/>
      <c r="H339" s="45"/>
      <c r="I339" s="112"/>
    </row>
    <row r="340" spans="2:9">
      <c r="B340" s="45"/>
      <c r="C340" s="45"/>
      <c r="D340" s="47"/>
      <c r="E340" s="47"/>
      <c r="F340" s="111"/>
      <c r="G340" s="112"/>
      <c r="H340" s="45"/>
      <c r="I340" s="112"/>
    </row>
    <row r="341" spans="2:9">
      <c r="B341" s="45"/>
      <c r="C341" s="45"/>
      <c r="D341" s="47"/>
      <c r="E341" s="47"/>
      <c r="F341" s="111"/>
      <c r="G341" s="112"/>
      <c r="H341" s="45"/>
      <c r="I341" s="112"/>
    </row>
    <row r="342" spans="2:9">
      <c r="B342" s="45"/>
      <c r="C342" s="45"/>
      <c r="D342" s="47"/>
      <c r="E342" s="47"/>
      <c r="F342" s="111"/>
      <c r="G342" s="112"/>
      <c r="H342" s="45"/>
      <c r="I342" s="112"/>
    </row>
    <row r="343" spans="2:9">
      <c r="B343" s="45"/>
      <c r="C343" s="45"/>
      <c r="D343" s="47"/>
      <c r="E343" s="47"/>
      <c r="F343" s="111"/>
      <c r="G343" s="112"/>
      <c r="H343" s="45"/>
      <c r="I343" s="112"/>
    </row>
    <row r="344" spans="2:9">
      <c r="B344" s="45"/>
      <c r="C344" s="45"/>
      <c r="D344" s="47"/>
      <c r="E344" s="47"/>
      <c r="F344" s="111"/>
      <c r="G344" s="112"/>
      <c r="H344" s="45"/>
      <c r="I344" s="112"/>
    </row>
    <row r="345" spans="2:9">
      <c r="D345" s="47"/>
      <c r="E345" s="47"/>
      <c r="F345" s="111"/>
      <c r="G345" s="112"/>
      <c r="H345" s="45"/>
      <c r="I345" s="112"/>
    </row>
    <row r="346" spans="2:9">
      <c r="B346" s="45"/>
      <c r="C346" s="45"/>
      <c r="D346" s="47"/>
      <c r="E346" s="47"/>
      <c r="F346" s="111"/>
      <c r="G346" s="112"/>
      <c r="H346" s="45"/>
      <c r="I346" s="112"/>
    </row>
    <row r="347" spans="2:9">
      <c r="B347" s="45"/>
      <c r="C347" s="45"/>
      <c r="D347" s="47"/>
      <c r="E347" s="47"/>
      <c r="F347" s="111"/>
      <c r="G347" s="112"/>
      <c r="H347" s="45"/>
      <c r="I347" s="112"/>
    </row>
    <row r="348" spans="2:9">
      <c r="B348" s="45"/>
      <c r="C348" s="45"/>
      <c r="D348" s="47"/>
      <c r="E348" s="47"/>
      <c r="F348" s="111"/>
      <c r="G348" s="112"/>
      <c r="H348" s="45"/>
      <c r="I348" s="112"/>
    </row>
    <row r="349" spans="2:9">
      <c r="B349" s="45"/>
      <c r="C349" s="45"/>
      <c r="D349" s="47"/>
      <c r="E349" s="47"/>
      <c r="F349" s="111"/>
      <c r="G349" s="112"/>
      <c r="H349" s="45"/>
      <c r="I349" s="112"/>
    </row>
    <row r="350" spans="2:9">
      <c r="B350" s="45"/>
      <c r="C350" s="45"/>
      <c r="D350" s="47"/>
      <c r="E350" s="47"/>
      <c r="F350" s="111"/>
      <c r="G350" s="112"/>
      <c r="H350" s="45"/>
      <c r="I350" s="112"/>
    </row>
    <row r="351" spans="2:9">
      <c r="B351" s="119"/>
      <c r="C351" s="45"/>
      <c r="D351" s="47"/>
      <c r="E351" s="47"/>
      <c r="F351" s="111"/>
      <c r="G351" s="112"/>
      <c r="H351" s="45"/>
      <c r="I351" s="112"/>
    </row>
    <row r="352" spans="2:9">
      <c r="B352" s="119"/>
      <c r="C352" s="45"/>
      <c r="D352" s="47"/>
      <c r="E352" s="47"/>
      <c r="F352" s="111"/>
      <c r="G352" s="112"/>
      <c r="H352" s="45"/>
      <c r="I352" s="112"/>
    </row>
    <row r="353" spans="2:9">
      <c r="D353" s="47"/>
      <c r="E353" s="47"/>
      <c r="F353" s="111"/>
      <c r="G353" s="112"/>
      <c r="H353" s="45"/>
      <c r="I353" s="112"/>
    </row>
    <row r="354" spans="2:9">
      <c r="B354" s="45"/>
      <c r="C354" s="45"/>
      <c r="D354" s="47"/>
      <c r="E354" s="47"/>
      <c r="F354" s="111"/>
      <c r="G354" s="112"/>
      <c r="H354" s="45"/>
      <c r="I354" s="112"/>
    </row>
    <row r="355" spans="2:9">
      <c r="D355" s="47"/>
      <c r="E355" s="47"/>
      <c r="F355" s="111"/>
      <c r="G355" s="112"/>
      <c r="H355" s="45"/>
      <c r="I355" s="112"/>
    </row>
    <row r="356" spans="2:9">
      <c r="B356" s="45"/>
      <c r="C356" s="45"/>
      <c r="D356" s="47"/>
      <c r="E356" s="47"/>
      <c r="F356" s="111"/>
      <c r="G356" s="112"/>
      <c r="H356" s="45"/>
      <c r="I356" s="112"/>
    </row>
    <row r="357" spans="2:9">
      <c r="D357" s="47"/>
      <c r="E357" s="47"/>
      <c r="F357" s="111"/>
      <c r="G357" s="112"/>
      <c r="H357" s="45"/>
      <c r="I357" s="112"/>
    </row>
    <row r="358" spans="2:9">
      <c r="B358" s="45"/>
      <c r="D358" s="47"/>
      <c r="E358" s="47"/>
      <c r="F358" s="111"/>
      <c r="G358" s="112"/>
      <c r="H358" s="45"/>
      <c r="I358" s="112"/>
    </row>
    <row r="359" spans="2:9">
      <c r="D359" s="47"/>
      <c r="E359" s="47"/>
      <c r="F359" s="111"/>
      <c r="G359" s="112"/>
      <c r="H359" s="45"/>
      <c r="I359" s="112"/>
    </row>
    <row r="360" spans="2:9">
      <c r="B360" s="45"/>
      <c r="C360" s="45"/>
      <c r="D360" s="47"/>
      <c r="E360" s="47"/>
      <c r="F360" s="111"/>
      <c r="G360" s="112"/>
      <c r="H360" s="45"/>
      <c r="I360" s="112"/>
    </row>
    <row r="361" spans="2:9">
      <c r="B361" s="45"/>
      <c r="C361" s="45"/>
      <c r="D361" s="47"/>
      <c r="E361" s="47"/>
      <c r="F361" s="111"/>
      <c r="G361" s="112"/>
      <c r="H361" s="45"/>
      <c r="I361" s="112"/>
    </row>
    <row r="362" spans="2:9">
      <c r="B362" s="45"/>
      <c r="C362" s="45"/>
      <c r="D362" s="47"/>
      <c r="E362" s="47"/>
      <c r="F362" s="111"/>
      <c r="G362" s="112"/>
      <c r="H362" s="45"/>
      <c r="I362" s="112"/>
    </row>
    <row r="363" spans="2:9">
      <c r="B363" s="45"/>
      <c r="C363" s="45"/>
      <c r="D363" s="47"/>
      <c r="E363" s="47"/>
      <c r="F363" s="111"/>
      <c r="G363" s="112"/>
      <c r="H363" s="45"/>
      <c r="I363" s="112"/>
    </row>
    <row r="364" spans="2:9">
      <c r="B364" s="45"/>
      <c r="C364" s="45"/>
      <c r="D364" s="47"/>
      <c r="E364" s="47"/>
      <c r="F364" s="111"/>
      <c r="G364" s="112"/>
      <c r="H364" s="45"/>
      <c r="I364" s="112"/>
    </row>
    <row r="365" spans="2:9">
      <c r="B365" s="119"/>
      <c r="C365" s="45"/>
      <c r="D365" s="47"/>
      <c r="E365" s="47"/>
      <c r="F365" s="111"/>
      <c r="G365" s="112"/>
      <c r="H365" s="45"/>
      <c r="I365" s="112"/>
    </row>
    <row r="366" spans="2:9">
      <c r="B366" s="119"/>
      <c r="C366" s="45"/>
      <c r="D366" s="47"/>
      <c r="E366" s="47"/>
      <c r="F366" s="111"/>
      <c r="G366" s="112"/>
      <c r="H366" s="45"/>
      <c r="I366" s="112"/>
    </row>
    <row r="367" spans="2:9">
      <c r="D367" s="47"/>
      <c r="E367" s="47"/>
      <c r="F367" s="111"/>
      <c r="G367" s="112"/>
      <c r="H367" s="45"/>
      <c r="I367" s="112"/>
    </row>
    <row r="368" spans="2:9">
      <c r="D368" s="47"/>
      <c r="E368" s="47"/>
      <c r="F368" s="111"/>
      <c r="G368" s="112"/>
      <c r="H368" s="45"/>
      <c r="I368" s="112"/>
    </row>
    <row r="369" spans="2:9">
      <c r="D369" s="47"/>
      <c r="E369" s="47"/>
      <c r="F369" s="111"/>
      <c r="G369" s="112"/>
      <c r="H369" s="45"/>
      <c r="I369" s="112"/>
    </row>
    <row r="370" spans="2:9">
      <c r="B370" s="45"/>
      <c r="C370" s="45"/>
      <c r="D370" s="47"/>
      <c r="E370" s="47"/>
      <c r="F370" s="111"/>
      <c r="G370" s="112"/>
      <c r="H370" s="45"/>
      <c r="I370" s="112"/>
    </row>
    <row r="371" spans="2:9">
      <c r="D371" s="47"/>
      <c r="E371" s="47"/>
      <c r="F371" s="111"/>
      <c r="G371" s="112"/>
      <c r="H371" s="45"/>
      <c r="I371" s="112"/>
    </row>
    <row r="372" spans="2:9">
      <c r="B372" s="45"/>
      <c r="C372" s="45"/>
      <c r="D372" s="47"/>
      <c r="E372" s="47"/>
      <c r="F372" s="111"/>
      <c r="G372" s="112"/>
      <c r="H372" s="45"/>
      <c r="I372" s="112"/>
    </row>
    <row r="373" spans="2:9">
      <c r="B373" s="45"/>
      <c r="C373" s="45"/>
      <c r="D373" s="47"/>
      <c r="E373" s="47"/>
      <c r="F373" s="111"/>
      <c r="G373" s="112"/>
      <c r="H373" s="45"/>
      <c r="I373" s="112"/>
    </row>
    <row r="374" spans="2:9">
      <c r="B374" s="45"/>
      <c r="C374" s="45"/>
      <c r="D374" s="47"/>
      <c r="E374" s="47"/>
      <c r="F374" s="111"/>
      <c r="G374" s="112"/>
      <c r="H374" s="45"/>
      <c r="I374" s="112"/>
    </row>
    <row r="375" spans="2:9">
      <c r="B375" s="45"/>
      <c r="C375" s="45"/>
      <c r="D375" s="47"/>
      <c r="E375" s="47"/>
      <c r="F375" s="111"/>
      <c r="G375" s="112"/>
      <c r="H375" s="45"/>
      <c r="I375" s="112"/>
    </row>
    <row r="376" spans="2:9">
      <c r="B376" s="45"/>
      <c r="C376" s="45"/>
      <c r="D376" s="47"/>
      <c r="E376" s="47"/>
      <c r="F376" s="111"/>
      <c r="G376" s="112"/>
      <c r="H376" s="45"/>
      <c r="I376" s="112"/>
    </row>
    <row r="377" spans="2:9">
      <c r="B377" s="45"/>
      <c r="C377" s="45"/>
      <c r="D377" s="47"/>
      <c r="E377" s="47"/>
      <c r="F377" s="111"/>
      <c r="G377" s="112"/>
      <c r="H377" s="45"/>
      <c r="I377" s="112"/>
    </row>
    <row r="378" spans="2:9">
      <c r="B378" s="45"/>
      <c r="C378" s="45"/>
      <c r="D378" s="47"/>
      <c r="E378" s="47"/>
      <c r="F378" s="111"/>
      <c r="G378" s="112"/>
      <c r="H378" s="45"/>
      <c r="I378" s="112"/>
    </row>
    <row r="379" spans="2:9">
      <c r="B379" s="45"/>
      <c r="C379" s="45"/>
      <c r="D379" s="47"/>
      <c r="E379" s="47"/>
      <c r="F379" s="111"/>
      <c r="G379" s="112"/>
      <c r="H379" s="45"/>
      <c r="I379" s="112"/>
    </row>
    <row r="380" spans="2:9">
      <c r="B380" s="45"/>
      <c r="C380" s="45"/>
      <c r="D380" s="47"/>
      <c r="E380" s="47"/>
      <c r="F380" s="111"/>
      <c r="G380" s="112"/>
      <c r="H380" s="45"/>
      <c r="I380" s="112"/>
    </row>
    <row r="381" spans="2:9">
      <c r="B381" s="45"/>
      <c r="C381" s="45"/>
      <c r="D381" s="47"/>
      <c r="E381" s="47"/>
      <c r="F381" s="111"/>
      <c r="G381" s="112"/>
    </row>
    <row r="382" spans="2:9">
      <c r="F382" s="116"/>
    </row>
    <row r="383" spans="2:9">
      <c r="B383" s="109"/>
      <c r="F383" s="116"/>
    </row>
    <row r="384" spans="2:9">
      <c r="B384" s="109"/>
      <c r="F384" s="116"/>
    </row>
    <row r="385" spans="2:6">
      <c r="B385" s="109"/>
      <c r="F385" s="116"/>
    </row>
    <row r="386" spans="2:6">
      <c r="B386" s="109"/>
      <c r="F386" s="116"/>
    </row>
    <row r="387" spans="2:6">
      <c r="B387" s="109"/>
      <c r="F387" s="116"/>
    </row>
    <row r="388" spans="2:6">
      <c r="B388" s="109"/>
      <c r="F388" s="116"/>
    </row>
    <row r="389" spans="2:6">
      <c r="B389" s="109"/>
      <c r="F389" s="116"/>
    </row>
    <row r="390" spans="2:6">
      <c r="F390" s="116"/>
    </row>
    <row r="391" spans="2:6">
      <c r="B391" s="109"/>
      <c r="F391" s="116"/>
    </row>
    <row r="392" spans="2:6">
      <c r="F392" s="116"/>
    </row>
    <row r="393" spans="2:6">
      <c r="B393" s="109"/>
      <c r="F393" s="116"/>
    </row>
    <row r="394" spans="2:6">
      <c r="F394" s="116"/>
    </row>
    <row r="395" spans="2:6">
      <c r="F395" s="116"/>
    </row>
    <row r="396" spans="2:6">
      <c r="F396" s="116"/>
    </row>
    <row r="397" spans="2:6">
      <c r="B397" s="109"/>
      <c r="F397" s="116"/>
    </row>
    <row r="398" spans="2:6">
      <c r="B398" s="109"/>
      <c r="C398" s="109"/>
      <c r="F398" s="116"/>
    </row>
    <row r="399" spans="2:6">
      <c r="B399" s="109"/>
      <c r="F399" s="116"/>
    </row>
    <row r="400" spans="2:6">
      <c r="B400" s="109"/>
      <c r="C400" s="109"/>
      <c r="F400" s="116"/>
    </row>
    <row r="401" spans="1:12">
      <c r="B401" s="109"/>
      <c r="F401" s="116"/>
    </row>
    <row r="402" spans="1:12">
      <c r="B402" s="109"/>
      <c r="F402" s="116"/>
    </row>
    <row r="403" spans="1:12">
      <c r="F403" s="116"/>
    </row>
    <row r="404" spans="1:12">
      <c r="F404" s="116"/>
    </row>
    <row r="405" spans="1:12">
      <c r="F405" s="116"/>
    </row>
    <row r="406" spans="1:12">
      <c r="F406" s="116"/>
    </row>
    <row r="407" spans="1:12">
      <c r="F407" s="116"/>
    </row>
    <row r="408" spans="1:12">
      <c r="F408" s="116"/>
    </row>
    <row r="409" spans="1:12">
      <c r="F409" s="116"/>
    </row>
    <row r="410" spans="1:12">
      <c r="F410" s="116"/>
    </row>
    <row r="411" spans="1:12">
      <c r="B411" s="109"/>
      <c r="F411" s="116"/>
    </row>
    <row r="412" spans="1:12">
      <c r="B412" s="109"/>
      <c r="F412" s="116"/>
    </row>
    <row r="413" spans="1:12" s="105" customFormat="1">
      <c r="A413" s="11"/>
      <c r="B413" s="45"/>
      <c r="C413" s="45"/>
      <c r="D413" s="47"/>
      <c r="E413" s="47"/>
      <c r="F413" s="111"/>
      <c r="G413" s="112"/>
      <c r="H413" s="45"/>
      <c r="I413" s="112"/>
      <c r="J413" s="11"/>
      <c r="L413" s="11"/>
    </row>
    <row r="414" spans="1:12" s="105" customFormat="1">
      <c r="A414" s="11"/>
      <c r="B414" s="11"/>
      <c r="C414" s="11"/>
      <c r="D414" s="47"/>
      <c r="E414" s="47"/>
      <c r="F414" s="111"/>
      <c r="G414" s="112"/>
      <c r="H414" s="45"/>
      <c r="I414" s="112"/>
      <c r="J414" s="109"/>
      <c r="L414" s="11"/>
    </row>
    <row r="415" spans="1:12" s="105" customFormat="1">
      <c r="A415" s="11"/>
      <c r="B415" s="45"/>
      <c r="C415" s="45"/>
      <c r="D415" s="47"/>
      <c r="E415" s="47"/>
      <c r="F415" s="111"/>
      <c r="G415" s="112"/>
      <c r="H415" s="45"/>
      <c r="I415" s="112"/>
      <c r="J415" s="11"/>
      <c r="L415" s="11"/>
    </row>
    <row r="416" spans="1:12" s="105" customFormat="1">
      <c r="A416" s="11"/>
      <c r="B416" s="45"/>
      <c r="C416" s="45"/>
      <c r="D416" s="47"/>
      <c r="E416" s="47"/>
      <c r="F416" s="111"/>
      <c r="G416" s="112"/>
      <c r="H416" s="45"/>
      <c r="I416" s="112"/>
      <c r="J416" s="11"/>
      <c r="L416" s="11"/>
    </row>
    <row r="417" spans="1:12" s="105" customFormat="1">
      <c r="A417" s="11"/>
      <c r="B417" s="45"/>
      <c r="C417" s="45"/>
      <c r="D417" s="47"/>
      <c r="E417" s="47"/>
      <c r="F417" s="111"/>
      <c r="G417" s="112"/>
      <c r="H417" s="45"/>
      <c r="I417" s="112"/>
      <c r="J417" s="11"/>
      <c r="L417" s="11"/>
    </row>
    <row r="418" spans="1:12" s="105" customFormat="1">
      <c r="A418" s="11"/>
      <c r="B418" s="119"/>
      <c r="C418" s="45"/>
      <c r="D418" s="47"/>
      <c r="E418" s="47"/>
      <c r="F418" s="111"/>
      <c r="G418" s="112"/>
      <c r="H418" s="45"/>
      <c r="I418" s="112"/>
      <c r="J418" s="11"/>
      <c r="L418" s="11"/>
    </row>
    <row r="419" spans="1:12" s="105" customFormat="1">
      <c r="A419" s="11"/>
      <c r="B419" s="119"/>
      <c r="C419" s="45"/>
      <c r="D419" s="47"/>
      <c r="E419" s="47"/>
      <c r="F419" s="111"/>
      <c r="G419" s="112"/>
      <c r="H419" s="45"/>
      <c r="I419" s="112"/>
      <c r="J419" s="11"/>
      <c r="L419" s="11"/>
    </row>
    <row r="420" spans="1:12" s="105" customFormat="1">
      <c r="A420" s="11"/>
      <c r="B420" s="45"/>
      <c r="C420" s="45"/>
      <c r="D420" s="47"/>
      <c r="E420" s="47"/>
      <c r="F420" s="111"/>
      <c r="G420" s="112"/>
      <c r="H420" s="11"/>
      <c r="I420" s="11"/>
      <c r="J420" s="11"/>
      <c r="L420" s="11"/>
    </row>
    <row r="421" spans="1:12" s="105" customFormat="1">
      <c r="A421" s="11"/>
      <c r="B421" s="11"/>
      <c r="C421" s="11"/>
      <c r="D421" s="11"/>
      <c r="E421" s="11"/>
      <c r="F421" s="116"/>
      <c r="G421" s="11"/>
      <c r="H421" s="11"/>
      <c r="I421" s="11"/>
      <c r="J421" s="11"/>
      <c r="L421" s="11"/>
    </row>
    <row r="422" spans="1:12" s="105" customFormat="1">
      <c r="A422" s="11"/>
      <c r="B422" s="11"/>
      <c r="C422" s="11"/>
      <c r="D422" s="11"/>
      <c r="E422" s="11"/>
      <c r="F422" s="116"/>
      <c r="G422" s="11"/>
      <c r="H422" s="11"/>
      <c r="I422" s="11"/>
      <c r="J422" s="11"/>
      <c r="L422" s="11"/>
    </row>
    <row r="423" spans="1:12" s="105" customFormat="1">
      <c r="A423" s="11"/>
      <c r="B423" s="11"/>
      <c r="C423" s="11"/>
      <c r="D423" s="11"/>
      <c r="E423" s="11"/>
      <c r="F423" s="116"/>
      <c r="G423" s="11"/>
      <c r="H423" s="11"/>
      <c r="I423" s="11"/>
      <c r="J423" s="11"/>
      <c r="L423" s="11"/>
    </row>
    <row r="424" spans="1:12" s="105" customFormat="1">
      <c r="A424" s="11"/>
      <c r="B424" s="11"/>
      <c r="C424" s="11"/>
      <c r="D424" s="11"/>
      <c r="E424" s="11"/>
      <c r="F424" s="116"/>
      <c r="G424" s="11"/>
      <c r="H424" s="11"/>
      <c r="I424" s="11"/>
      <c r="J424" s="11"/>
      <c r="L424" s="11"/>
    </row>
    <row r="425" spans="1:12" s="105" customFormat="1">
      <c r="A425" s="11"/>
      <c r="B425" s="11"/>
      <c r="C425" s="11"/>
      <c r="D425" s="11"/>
      <c r="E425" s="11"/>
      <c r="F425" s="116"/>
      <c r="G425" s="11"/>
      <c r="H425" s="11"/>
      <c r="I425" s="11"/>
      <c r="J425" s="11"/>
      <c r="L425" s="11"/>
    </row>
    <row r="426" spans="1:12" s="105" customFormat="1">
      <c r="A426" s="11"/>
      <c r="B426" s="11"/>
      <c r="C426" s="11"/>
      <c r="D426" s="47"/>
      <c r="E426" s="47"/>
      <c r="F426" s="111"/>
      <c r="G426" s="112"/>
      <c r="H426" s="45"/>
      <c r="I426" s="112"/>
      <c r="J426" s="11"/>
      <c r="L426" s="11"/>
    </row>
    <row r="427" spans="1:12" s="105" customFormat="1">
      <c r="A427" s="11"/>
      <c r="B427" s="45"/>
      <c r="C427" s="45"/>
      <c r="D427" s="47"/>
      <c r="E427" s="47"/>
      <c r="F427" s="111"/>
      <c r="G427" s="112"/>
      <c r="H427" s="45"/>
      <c r="I427" s="112"/>
      <c r="J427" s="11"/>
      <c r="L427" s="11"/>
    </row>
    <row r="428" spans="1:12" s="105" customFormat="1">
      <c r="A428" s="11"/>
      <c r="B428" s="45"/>
      <c r="C428" s="45"/>
      <c r="D428" s="47"/>
      <c r="E428" s="47"/>
      <c r="F428" s="111"/>
      <c r="G428" s="112"/>
      <c r="H428" s="45"/>
      <c r="I428" s="112"/>
      <c r="J428" s="11"/>
      <c r="L428" s="11"/>
    </row>
    <row r="429" spans="1:12" s="105" customFormat="1">
      <c r="A429" s="11"/>
      <c r="B429" s="45"/>
      <c r="C429" s="45"/>
      <c r="D429" s="47"/>
      <c r="E429" s="47"/>
      <c r="F429" s="111"/>
      <c r="G429" s="112"/>
      <c r="H429" s="45"/>
      <c r="I429" s="112"/>
      <c r="J429" s="11"/>
      <c r="L429" s="11"/>
    </row>
    <row r="430" spans="1:12" s="105" customFormat="1">
      <c r="A430" s="11"/>
      <c r="B430" s="45"/>
      <c r="C430" s="45"/>
      <c r="D430" s="47"/>
      <c r="E430" s="47"/>
      <c r="F430" s="111"/>
      <c r="G430" s="112"/>
      <c r="H430" s="45"/>
      <c r="I430" s="112"/>
      <c r="J430" s="11"/>
      <c r="L430" s="11"/>
    </row>
    <row r="431" spans="1:12" s="105" customFormat="1">
      <c r="A431" s="11"/>
      <c r="B431" s="45"/>
      <c r="C431" s="45"/>
      <c r="D431" s="47"/>
      <c r="E431" s="47"/>
      <c r="F431" s="111"/>
      <c r="G431" s="112"/>
      <c r="H431" s="45"/>
      <c r="I431" s="112"/>
      <c r="J431" s="11"/>
      <c r="L431" s="11"/>
    </row>
    <row r="432" spans="1:12" s="105" customFormat="1">
      <c r="A432" s="11"/>
      <c r="B432" s="11"/>
      <c r="C432" s="11"/>
      <c r="D432" s="11"/>
      <c r="E432" s="11"/>
      <c r="F432" s="116"/>
      <c r="G432" s="11"/>
      <c r="H432" s="11"/>
      <c r="I432" s="11"/>
      <c r="J432" s="11"/>
      <c r="L432" s="11"/>
    </row>
    <row r="433" spans="1:12" s="105" customFormat="1">
      <c r="A433" s="11"/>
      <c r="B433" s="45"/>
      <c r="C433" s="45"/>
      <c r="D433" s="47"/>
      <c r="E433" s="47"/>
      <c r="F433" s="111"/>
      <c r="G433" s="112"/>
      <c r="H433" s="45"/>
      <c r="I433" s="112"/>
      <c r="J433" s="11"/>
      <c r="L433" s="11"/>
    </row>
    <row r="434" spans="1:12" s="105" customFormat="1">
      <c r="A434" s="11"/>
      <c r="B434" s="45"/>
      <c r="C434" s="45"/>
      <c r="D434" s="47"/>
      <c r="E434" s="47"/>
      <c r="F434" s="111"/>
      <c r="G434" s="112"/>
      <c r="H434" s="45"/>
      <c r="I434" s="112"/>
      <c r="J434" s="11"/>
      <c r="L434" s="11"/>
    </row>
    <row r="435" spans="1:12" s="105" customFormat="1">
      <c r="A435" s="11"/>
      <c r="B435" s="45"/>
      <c r="C435" s="45"/>
      <c r="D435" s="47"/>
      <c r="E435" s="47"/>
      <c r="F435" s="111"/>
      <c r="G435" s="112"/>
      <c r="H435" s="45"/>
      <c r="I435" s="112"/>
      <c r="J435" s="11"/>
      <c r="L435" s="11"/>
    </row>
    <row r="436" spans="1:12" s="105" customFormat="1">
      <c r="A436" s="11"/>
      <c r="B436" s="11"/>
      <c r="C436" s="11"/>
      <c r="D436" s="11"/>
      <c r="E436" s="11"/>
      <c r="F436" s="116"/>
      <c r="G436" s="11"/>
      <c r="H436" s="11"/>
      <c r="I436" s="11"/>
      <c r="J436" s="11"/>
      <c r="L436" s="11"/>
    </row>
    <row r="437" spans="1:12" s="105" customFormat="1">
      <c r="A437" s="11"/>
      <c r="B437" s="11"/>
      <c r="C437" s="11"/>
      <c r="D437" s="11"/>
      <c r="E437" s="11"/>
      <c r="F437" s="116"/>
      <c r="G437" s="11"/>
      <c r="H437" s="11"/>
      <c r="I437" s="11"/>
      <c r="J437" s="11"/>
      <c r="L437" s="11"/>
    </row>
    <row r="438" spans="1:12" s="105" customFormat="1">
      <c r="A438" s="11"/>
      <c r="B438" s="45"/>
      <c r="C438" s="45"/>
      <c r="D438" s="47"/>
      <c r="E438" s="47"/>
      <c r="F438" s="111"/>
      <c r="G438" s="112"/>
      <c r="H438" s="45"/>
      <c r="I438" s="112"/>
      <c r="J438" s="11"/>
      <c r="L438" s="11"/>
    </row>
    <row r="439" spans="1:12" s="105" customFormat="1">
      <c r="A439" s="11"/>
      <c r="B439" s="45"/>
      <c r="C439" s="45"/>
      <c r="D439" s="47"/>
      <c r="E439" s="47"/>
      <c r="F439" s="111"/>
      <c r="G439" s="112"/>
      <c r="H439" s="45"/>
      <c r="I439" s="112"/>
      <c r="J439" s="11"/>
      <c r="L439" s="11"/>
    </row>
    <row r="440" spans="1:12" s="105" customFormat="1">
      <c r="A440" s="11"/>
      <c r="B440" s="45"/>
      <c r="C440" s="45"/>
      <c r="D440" s="47"/>
      <c r="E440" s="47"/>
      <c r="F440" s="111"/>
      <c r="G440" s="112"/>
      <c r="H440" s="45"/>
      <c r="I440" s="112"/>
      <c r="J440" s="11"/>
      <c r="L440" s="11"/>
    </row>
    <row r="441" spans="1:12" s="105" customFormat="1">
      <c r="A441" s="11"/>
      <c r="B441" s="11"/>
      <c r="C441" s="11"/>
      <c r="D441" s="11"/>
      <c r="E441" s="11"/>
      <c r="F441" s="116"/>
      <c r="G441" s="11"/>
      <c r="H441" s="11"/>
      <c r="I441" s="11"/>
      <c r="J441" s="11"/>
      <c r="L441" s="11"/>
    </row>
    <row r="442" spans="1:12" s="105" customFormat="1">
      <c r="A442" s="11"/>
      <c r="B442" s="11"/>
      <c r="C442" s="11"/>
      <c r="D442" s="11"/>
      <c r="E442" s="11"/>
      <c r="F442" s="116"/>
      <c r="G442" s="11"/>
      <c r="H442" s="11"/>
      <c r="I442" s="11"/>
      <c r="J442" s="11"/>
      <c r="L442" s="11"/>
    </row>
    <row r="443" spans="1:12" s="105" customFormat="1">
      <c r="A443" s="11"/>
      <c r="B443" s="11"/>
      <c r="C443" s="11"/>
      <c r="D443" s="11"/>
      <c r="E443" s="11"/>
      <c r="F443" s="116"/>
      <c r="G443" s="11"/>
      <c r="H443" s="11"/>
      <c r="I443" s="11"/>
      <c r="J443" s="11"/>
      <c r="L443" s="11"/>
    </row>
    <row r="444" spans="1:12" s="105" customFormat="1">
      <c r="A444" s="11"/>
      <c r="B444" s="11"/>
      <c r="C444" s="11"/>
      <c r="D444" s="47"/>
      <c r="E444" s="47"/>
      <c r="F444" s="111"/>
      <c r="G444" s="112"/>
      <c r="H444" s="45"/>
      <c r="I444" s="112"/>
      <c r="J444" s="11"/>
      <c r="L444" s="11"/>
    </row>
    <row r="445" spans="1:12">
      <c r="D445" s="47"/>
      <c r="E445" s="47"/>
      <c r="F445" s="111"/>
      <c r="G445" s="112"/>
      <c r="H445" s="45"/>
      <c r="I445" s="112"/>
    </row>
    <row r="446" spans="1:12">
      <c r="D446" s="47"/>
      <c r="E446" s="47"/>
      <c r="F446" s="111"/>
      <c r="G446" s="112"/>
      <c r="H446" s="45"/>
      <c r="I446" s="112"/>
    </row>
    <row r="447" spans="1:12">
      <c r="D447" s="47"/>
      <c r="E447" s="47"/>
      <c r="F447" s="111"/>
      <c r="G447" s="112"/>
      <c r="H447" s="45"/>
      <c r="I447" s="112"/>
    </row>
    <row r="448" spans="1:12">
      <c r="D448" s="47"/>
      <c r="E448" s="47"/>
      <c r="F448" s="111"/>
      <c r="G448" s="112"/>
      <c r="H448" s="45"/>
      <c r="I448" s="112"/>
    </row>
    <row r="449" spans="4:9">
      <c r="D449" s="47"/>
      <c r="E449" s="47"/>
      <c r="F449" s="111"/>
      <c r="G449" s="112"/>
      <c r="H449" s="45"/>
      <c r="I449" s="112"/>
    </row>
  </sheetData>
  <autoFilter ref="B21:Y213">
    <sortState ref="B22:Y213">
      <sortCondition descending="1" ref="H21:H213"/>
    </sortState>
  </autoFilter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5"/>
  <sheetViews>
    <sheetView topLeftCell="A26" zoomScale="90" zoomScaleNormal="90" workbookViewId="0">
      <selection activeCell="F11" sqref="F11"/>
    </sheetView>
  </sheetViews>
  <sheetFormatPr defaultRowHeight="15.75"/>
  <cols>
    <col min="1" max="1" width="20.625" style="11" customWidth="1"/>
    <col min="2" max="2" width="10" style="11" customWidth="1"/>
    <col min="3" max="3" width="10.5" style="11" bestFit="1" customWidth="1"/>
    <col min="4" max="4" width="6.5" style="11" bestFit="1" customWidth="1"/>
    <col min="5" max="5" width="9.5" style="11" bestFit="1" customWidth="1"/>
    <col min="6" max="6" width="15.625" style="11" bestFit="1" customWidth="1"/>
    <col min="7" max="7" width="8.125" style="11" bestFit="1" customWidth="1"/>
    <col min="8" max="8" width="19.625" style="11" bestFit="1" customWidth="1"/>
    <col min="9" max="9" width="8.875" style="105" customWidth="1"/>
    <col min="10" max="10" width="14.375" style="11" bestFit="1" customWidth="1"/>
    <col min="11" max="11" width="10.875" style="11" bestFit="1" customWidth="1"/>
    <col min="12" max="12" width="9" style="11"/>
    <col min="13" max="13" width="17.75" style="11" bestFit="1" customWidth="1"/>
    <col min="14" max="14" width="11.5" style="11" bestFit="1" customWidth="1"/>
    <col min="15" max="19" width="6.375" style="11" bestFit="1" customWidth="1"/>
    <col min="20" max="16384" width="9" style="11"/>
  </cols>
  <sheetData>
    <row r="1" spans="1:25">
      <c r="A1" s="5" t="s">
        <v>956</v>
      </c>
      <c r="J1" s="5" t="s">
        <v>960</v>
      </c>
      <c r="M1" s="5" t="s">
        <v>961</v>
      </c>
      <c r="P1" s="11" t="s">
        <v>413</v>
      </c>
      <c r="U1" s="50" t="s">
        <v>1054</v>
      </c>
      <c r="V1" s="123"/>
      <c r="X1" s="11" t="s">
        <v>992</v>
      </c>
    </row>
    <row r="2" spans="1:25">
      <c r="A2" s="110" t="s">
        <v>406</v>
      </c>
      <c r="B2" s="124" t="s">
        <v>963</v>
      </c>
      <c r="C2" s="110" t="s">
        <v>415</v>
      </c>
      <c r="D2" s="110" t="s">
        <v>413</v>
      </c>
      <c r="E2" s="110" t="s">
        <v>414</v>
      </c>
      <c r="F2" s="110" t="s">
        <v>408</v>
      </c>
      <c r="G2" s="110" t="s">
        <v>409</v>
      </c>
      <c r="H2" s="110" t="s">
        <v>410</v>
      </c>
      <c r="J2" s="110" t="s">
        <v>406</v>
      </c>
      <c r="K2" s="110" t="s">
        <v>959</v>
      </c>
      <c r="M2" s="110" t="s">
        <v>406</v>
      </c>
      <c r="N2" s="110" t="s">
        <v>959</v>
      </c>
      <c r="O2" s="125">
        <v>0</v>
      </c>
      <c r="P2" s="125">
        <v>1</v>
      </c>
      <c r="Q2" s="125">
        <v>2</v>
      </c>
      <c r="R2" s="125">
        <v>3</v>
      </c>
      <c r="S2" s="125">
        <v>4</v>
      </c>
      <c r="T2" s="110" t="s">
        <v>967</v>
      </c>
      <c r="U2" s="110" t="s">
        <v>968</v>
      </c>
      <c r="V2" s="110" t="s">
        <v>969</v>
      </c>
      <c r="W2" s="110" t="s">
        <v>970</v>
      </c>
      <c r="X2" s="110" t="s">
        <v>993</v>
      </c>
      <c r="Y2" s="110" t="s">
        <v>994</v>
      </c>
    </row>
    <row r="3" spans="1:25" s="54" customFormat="1">
      <c r="A3" s="52" t="s">
        <v>421</v>
      </c>
      <c r="B3" s="113">
        <v>300000</v>
      </c>
      <c r="C3" s="126">
        <v>10</v>
      </c>
      <c r="D3" s="126">
        <v>3</v>
      </c>
      <c r="E3" s="127">
        <v>1.2</v>
      </c>
      <c r="F3" s="128">
        <v>210921.30600000001</v>
      </c>
      <c r="G3" s="52">
        <v>3</v>
      </c>
      <c r="H3" s="128">
        <f t="shared" ref="H3:H32" si="0">F3*G3</f>
        <v>632763.91800000006</v>
      </c>
      <c r="I3" s="129"/>
      <c r="J3" s="11" t="s">
        <v>663</v>
      </c>
      <c r="K3" s="99">
        <v>19</v>
      </c>
      <c r="M3" s="11" t="s">
        <v>421</v>
      </c>
      <c r="N3" s="130">
        <v>3</v>
      </c>
      <c r="O3" s="96"/>
      <c r="P3" s="96"/>
      <c r="Q3" s="96"/>
      <c r="R3" s="96">
        <v>3</v>
      </c>
      <c r="S3" s="96"/>
      <c r="T3" s="96">
        <v>6367</v>
      </c>
      <c r="U3" s="131">
        <v>5476</v>
      </c>
      <c r="V3" s="96">
        <v>4084</v>
      </c>
      <c r="W3" s="96">
        <v>0</v>
      </c>
      <c r="X3" s="96">
        <v>0</v>
      </c>
      <c r="Y3" s="96">
        <v>0</v>
      </c>
    </row>
    <row r="4" spans="1:25" s="54" customFormat="1">
      <c r="A4" s="52" t="s">
        <v>423</v>
      </c>
      <c r="B4" s="113">
        <v>200000</v>
      </c>
      <c r="C4" s="126">
        <v>10</v>
      </c>
      <c r="D4" s="126">
        <v>2</v>
      </c>
      <c r="E4" s="127">
        <v>2.2999999999999998</v>
      </c>
      <c r="F4" s="128">
        <v>202320.372</v>
      </c>
      <c r="G4" s="52">
        <v>3</v>
      </c>
      <c r="H4" s="128">
        <f t="shared" si="0"/>
        <v>606961.11600000004</v>
      </c>
      <c r="I4" s="129"/>
      <c r="J4" s="11" t="s">
        <v>416</v>
      </c>
      <c r="K4" s="99">
        <v>9</v>
      </c>
      <c r="M4" s="11" t="s">
        <v>423</v>
      </c>
      <c r="N4" s="130">
        <v>3</v>
      </c>
      <c r="O4" s="96"/>
      <c r="P4" s="96"/>
      <c r="Q4" s="96">
        <v>3</v>
      </c>
      <c r="R4" s="96"/>
      <c r="S4" s="96"/>
      <c r="T4" s="96">
        <v>1830</v>
      </c>
      <c r="U4" s="131">
        <v>20</v>
      </c>
      <c r="V4" s="96">
        <v>203</v>
      </c>
      <c r="W4" s="96">
        <v>0</v>
      </c>
      <c r="X4" s="96">
        <v>0</v>
      </c>
      <c r="Y4" s="96">
        <v>0</v>
      </c>
    </row>
    <row r="5" spans="1:25" s="54" customFormat="1">
      <c r="A5" s="58" t="s">
        <v>486</v>
      </c>
      <c r="B5" s="69">
        <v>170000</v>
      </c>
      <c r="C5" s="64">
        <v>11</v>
      </c>
      <c r="D5" s="64">
        <v>1</v>
      </c>
      <c r="E5" s="134">
        <v>3.1</v>
      </c>
      <c r="F5" s="135">
        <v>133682.36499999999</v>
      </c>
      <c r="G5" s="67">
        <v>2</v>
      </c>
      <c r="H5" s="135">
        <f t="shared" si="0"/>
        <v>267364.73</v>
      </c>
      <c r="I5" s="129"/>
      <c r="J5" s="11" t="s">
        <v>668</v>
      </c>
      <c r="K5" s="99">
        <v>4</v>
      </c>
      <c r="M5" s="11" t="s">
        <v>486</v>
      </c>
      <c r="N5" s="130">
        <v>2</v>
      </c>
      <c r="O5" s="96"/>
      <c r="P5" s="96">
        <v>2</v>
      </c>
      <c r="Q5" s="96"/>
      <c r="R5" s="96"/>
      <c r="S5" s="96"/>
      <c r="T5" s="96">
        <v>1674</v>
      </c>
      <c r="U5" s="131">
        <v>700</v>
      </c>
      <c r="V5" s="96">
        <v>200</v>
      </c>
      <c r="W5" s="96">
        <v>0</v>
      </c>
      <c r="X5" s="96">
        <v>0</v>
      </c>
      <c r="Y5" s="96">
        <v>0</v>
      </c>
    </row>
    <row r="6" spans="1:25" s="54" customFormat="1">
      <c r="A6" s="144" t="s">
        <v>519</v>
      </c>
      <c r="B6" s="145">
        <v>100000</v>
      </c>
      <c r="C6" s="146">
        <v>11</v>
      </c>
      <c r="D6" s="146">
        <v>4</v>
      </c>
      <c r="E6" s="147">
        <v>2.2999999999999998</v>
      </c>
      <c r="F6" s="148">
        <v>123599.662</v>
      </c>
      <c r="G6" s="144">
        <v>4</v>
      </c>
      <c r="H6" s="148">
        <f t="shared" si="0"/>
        <v>494398.64799999999</v>
      </c>
      <c r="I6" s="129"/>
      <c r="J6" s="109" t="s">
        <v>555</v>
      </c>
      <c r="K6" s="136">
        <v>1</v>
      </c>
      <c r="M6" s="109" t="s">
        <v>488</v>
      </c>
      <c r="N6" s="130">
        <v>8</v>
      </c>
      <c r="O6" s="96">
        <v>8</v>
      </c>
      <c r="P6" s="96"/>
      <c r="Q6" s="96"/>
      <c r="R6" s="96"/>
      <c r="S6" s="96"/>
      <c r="T6" s="96">
        <v>951</v>
      </c>
      <c r="U6" s="131">
        <v>70</v>
      </c>
      <c r="V6" s="96">
        <v>400</v>
      </c>
      <c r="W6" s="96">
        <v>0</v>
      </c>
      <c r="X6" s="96">
        <v>0</v>
      </c>
      <c r="Y6" s="96">
        <v>0</v>
      </c>
    </row>
    <row r="7" spans="1:25" s="54" customFormat="1">
      <c r="A7" s="45" t="s">
        <v>1093</v>
      </c>
      <c r="B7" s="62">
        <v>60000</v>
      </c>
      <c r="C7" s="47">
        <v>10</v>
      </c>
      <c r="D7" s="47">
        <v>0</v>
      </c>
      <c r="E7" s="111">
        <v>2.6</v>
      </c>
      <c r="F7" s="112">
        <v>37544.271999999997</v>
      </c>
      <c r="G7" s="45">
        <v>1</v>
      </c>
      <c r="H7" s="112">
        <f t="shared" si="0"/>
        <v>37544.271999999997</v>
      </c>
      <c r="I7" s="129"/>
      <c r="J7" s="11" t="s">
        <v>672</v>
      </c>
      <c r="K7" s="99">
        <v>1</v>
      </c>
      <c r="M7" s="109" t="s">
        <v>958</v>
      </c>
      <c r="N7" s="130">
        <v>9</v>
      </c>
      <c r="O7" s="96">
        <v>9</v>
      </c>
      <c r="P7" s="96"/>
      <c r="Q7" s="96"/>
      <c r="R7" s="96"/>
      <c r="S7" s="96"/>
      <c r="T7" s="96">
        <v>833</v>
      </c>
      <c r="U7" s="131">
        <v>250</v>
      </c>
      <c r="V7" s="96">
        <v>150</v>
      </c>
      <c r="W7" s="96">
        <v>0</v>
      </c>
      <c r="X7" s="96">
        <v>0</v>
      </c>
      <c r="Y7" s="96">
        <v>0</v>
      </c>
    </row>
    <row r="8" spans="1:25" s="54" customFormat="1">
      <c r="A8" s="138" t="s">
        <v>571</v>
      </c>
      <c r="B8" s="139">
        <v>50000</v>
      </c>
      <c r="C8" s="140">
        <v>11</v>
      </c>
      <c r="D8" s="140">
        <v>4</v>
      </c>
      <c r="E8" s="141">
        <v>1</v>
      </c>
      <c r="F8" s="142">
        <v>18058.507000000001</v>
      </c>
      <c r="G8" s="143">
        <v>3</v>
      </c>
      <c r="H8" s="142">
        <f t="shared" si="0"/>
        <v>54175.521000000008</v>
      </c>
      <c r="I8" s="129"/>
      <c r="J8" s="11" t="s">
        <v>418</v>
      </c>
      <c r="K8" s="99">
        <v>14</v>
      </c>
      <c r="M8" s="11" t="s">
        <v>519</v>
      </c>
      <c r="N8" s="130">
        <v>4</v>
      </c>
      <c r="O8" s="96"/>
      <c r="P8" s="96"/>
      <c r="Q8" s="96"/>
      <c r="R8" s="96"/>
      <c r="S8" s="96">
        <v>4</v>
      </c>
      <c r="T8" s="96">
        <v>736</v>
      </c>
      <c r="U8" s="131">
        <v>345</v>
      </c>
      <c r="V8" s="96">
        <v>248</v>
      </c>
      <c r="W8" s="96">
        <v>0</v>
      </c>
      <c r="X8" s="96">
        <v>0</v>
      </c>
      <c r="Y8" s="96">
        <v>0</v>
      </c>
    </row>
    <row r="9" spans="1:25" s="54" customFormat="1">
      <c r="A9" s="58" t="s">
        <v>488</v>
      </c>
      <c r="B9" s="69">
        <v>50000</v>
      </c>
      <c r="C9" s="64">
        <v>11</v>
      </c>
      <c r="D9" s="64">
        <v>0</v>
      </c>
      <c r="E9" s="134">
        <v>2</v>
      </c>
      <c r="F9" s="135">
        <v>44202.446000000004</v>
      </c>
      <c r="G9" s="67">
        <v>8</v>
      </c>
      <c r="H9" s="135">
        <f t="shared" si="0"/>
        <v>353619.56800000003</v>
      </c>
      <c r="I9" s="137"/>
      <c r="J9" s="11" t="s">
        <v>660</v>
      </c>
      <c r="K9" s="99">
        <v>4</v>
      </c>
      <c r="M9" s="109" t="s">
        <v>1093</v>
      </c>
      <c r="N9" s="130">
        <v>1</v>
      </c>
      <c r="O9" s="96">
        <v>1</v>
      </c>
      <c r="P9" s="96"/>
      <c r="Q9" s="96"/>
      <c r="R9" s="96"/>
      <c r="S9" s="96"/>
      <c r="T9" s="96">
        <v>700</v>
      </c>
      <c r="U9" s="131">
        <v>32.5</v>
      </c>
      <c r="V9" s="96">
        <v>46</v>
      </c>
      <c r="W9" s="96">
        <v>0</v>
      </c>
      <c r="X9" s="96">
        <v>0</v>
      </c>
      <c r="Y9" s="96">
        <v>0</v>
      </c>
    </row>
    <row r="10" spans="1:25" s="54" customFormat="1">
      <c r="A10" s="52" t="s">
        <v>416</v>
      </c>
      <c r="B10" s="113">
        <v>40000</v>
      </c>
      <c r="C10" s="126">
        <v>10</v>
      </c>
      <c r="D10" s="126">
        <v>2</v>
      </c>
      <c r="E10" s="127">
        <v>2.2999999999999998</v>
      </c>
      <c r="F10" s="128">
        <v>24241.388999999999</v>
      </c>
      <c r="G10" s="52">
        <v>9</v>
      </c>
      <c r="H10" s="128">
        <f t="shared" si="0"/>
        <v>218172.50099999999</v>
      </c>
      <c r="I10" s="137"/>
      <c r="J10" s="11" t="s">
        <v>670</v>
      </c>
      <c r="K10" s="99">
        <v>46</v>
      </c>
      <c r="M10" s="11" t="s">
        <v>493</v>
      </c>
      <c r="N10" s="130">
        <v>8</v>
      </c>
      <c r="O10" s="96"/>
      <c r="P10" s="96"/>
      <c r="Q10" s="96"/>
      <c r="R10" s="96">
        <v>6</v>
      </c>
      <c r="S10" s="96"/>
      <c r="T10" s="96">
        <v>634</v>
      </c>
      <c r="U10" s="131">
        <v>50</v>
      </c>
      <c r="V10" s="96">
        <v>0</v>
      </c>
      <c r="W10" s="96">
        <v>260</v>
      </c>
      <c r="X10" s="96">
        <v>0</v>
      </c>
      <c r="Y10" s="96">
        <v>0</v>
      </c>
    </row>
    <row r="11" spans="1:25" s="54" customFormat="1">
      <c r="A11" s="54" t="s">
        <v>738</v>
      </c>
      <c r="B11" s="113">
        <v>40000</v>
      </c>
      <c r="C11" s="126">
        <v>10</v>
      </c>
      <c r="D11" s="126">
        <v>2</v>
      </c>
      <c r="E11" s="127">
        <v>1</v>
      </c>
      <c r="F11" s="128">
        <v>5564.5780000000004</v>
      </c>
      <c r="G11" s="52">
        <v>2</v>
      </c>
      <c r="H11" s="128">
        <f t="shared" si="0"/>
        <v>11129.156000000001</v>
      </c>
      <c r="I11" s="137"/>
      <c r="J11" s="11" t="s">
        <v>662</v>
      </c>
      <c r="K11" s="99">
        <v>36</v>
      </c>
      <c r="M11" s="11" t="s">
        <v>416</v>
      </c>
      <c r="N11" s="130">
        <v>9</v>
      </c>
      <c r="O11" s="96"/>
      <c r="P11" s="96"/>
      <c r="Q11" s="96"/>
      <c r="R11" s="96">
        <v>9</v>
      </c>
      <c r="S11" s="96"/>
      <c r="T11" s="96">
        <v>444</v>
      </c>
      <c r="U11" s="131">
        <v>0</v>
      </c>
      <c r="V11" s="96">
        <v>62</v>
      </c>
      <c r="W11" s="96">
        <v>0</v>
      </c>
      <c r="X11" s="96">
        <v>0</v>
      </c>
      <c r="Y11" s="96">
        <v>0</v>
      </c>
    </row>
    <row r="12" spans="1:25" s="54" customFormat="1">
      <c r="A12" s="57" t="s">
        <v>738</v>
      </c>
      <c r="B12" s="77">
        <v>40000</v>
      </c>
      <c r="C12" s="72">
        <v>10</v>
      </c>
      <c r="D12" s="72">
        <v>2</v>
      </c>
      <c r="E12" s="132">
        <v>1</v>
      </c>
      <c r="F12" s="133">
        <v>5564.4120000000003</v>
      </c>
      <c r="G12" s="75">
        <v>1</v>
      </c>
      <c r="H12" s="133">
        <f t="shared" si="0"/>
        <v>5564.4120000000003</v>
      </c>
      <c r="I12" s="137"/>
      <c r="J12" s="109" t="s">
        <v>957</v>
      </c>
      <c r="K12" s="136">
        <v>14</v>
      </c>
      <c r="M12" s="11" t="s">
        <v>502</v>
      </c>
      <c r="N12" s="130">
        <v>8</v>
      </c>
      <c r="O12" s="96"/>
      <c r="P12" s="96"/>
      <c r="Q12" s="96"/>
      <c r="R12" s="96">
        <v>8</v>
      </c>
      <c r="S12" s="96"/>
      <c r="T12" s="96">
        <v>437</v>
      </c>
      <c r="U12" s="131">
        <v>10</v>
      </c>
      <c r="V12" s="96">
        <v>155</v>
      </c>
      <c r="W12" s="96">
        <v>0</v>
      </c>
      <c r="X12" s="96">
        <v>0</v>
      </c>
      <c r="Y12" s="96">
        <v>0</v>
      </c>
    </row>
    <row r="13" spans="1:25" s="54" customFormat="1">
      <c r="A13" s="58" t="s">
        <v>738</v>
      </c>
      <c r="B13" s="69">
        <v>40000</v>
      </c>
      <c r="C13" s="64">
        <v>10</v>
      </c>
      <c r="D13" s="64">
        <v>2</v>
      </c>
      <c r="E13" s="134">
        <v>1</v>
      </c>
      <c r="F13" s="135">
        <v>5564.4120000000003</v>
      </c>
      <c r="G13" s="67">
        <v>1</v>
      </c>
      <c r="H13" s="135">
        <f t="shared" si="0"/>
        <v>5564.4120000000003</v>
      </c>
      <c r="I13" s="129"/>
      <c r="J13" s="109" t="s">
        <v>498</v>
      </c>
      <c r="K13" s="136">
        <v>279</v>
      </c>
      <c r="M13" s="11" t="s">
        <v>571</v>
      </c>
      <c r="N13" s="130">
        <v>3</v>
      </c>
      <c r="O13" s="96"/>
      <c r="P13" s="96"/>
      <c r="Q13" s="96"/>
      <c r="R13" s="96"/>
      <c r="S13" s="96">
        <v>3</v>
      </c>
      <c r="T13" s="96">
        <v>333</v>
      </c>
      <c r="U13" s="131">
        <v>3900</v>
      </c>
      <c r="V13" s="96">
        <v>0</v>
      </c>
      <c r="W13" s="96">
        <v>0</v>
      </c>
      <c r="X13" s="96">
        <v>0</v>
      </c>
      <c r="Y13" s="96">
        <v>0</v>
      </c>
    </row>
    <row r="14" spans="1:25" s="54" customFormat="1">
      <c r="A14" s="150" t="s">
        <v>522</v>
      </c>
      <c r="B14" s="145">
        <v>30000</v>
      </c>
      <c r="C14" s="146">
        <v>11</v>
      </c>
      <c r="D14" s="146">
        <v>0</v>
      </c>
      <c r="E14" s="147">
        <v>7.2</v>
      </c>
      <c r="F14" s="148">
        <v>18496.871999999999</v>
      </c>
      <c r="G14" s="144">
        <v>9</v>
      </c>
      <c r="H14" s="148">
        <f t="shared" si="0"/>
        <v>166471.848</v>
      </c>
      <c r="I14" s="129"/>
      <c r="J14" s="109" t="s">
        <v>562</v>
      </c>
      <c r="K14" s="136">
        <v>16</v>
      </c>
      <c r="M14" s="109" t="s">
        <v>863</v>
      </c>
      <c r="N14" s="130">
        <v>1</v>
      </c>
      <c r="O14" s="96">
        <v>1</v>
      </c>
      <c r="P14" s="96"/>
      <c r="Q14" s="96"/>
      <c r="R14" s="96"/>
      <c r="S14" s="96"/>
      <c r="T14" s="96">
        <v>332</v>
      </c>
      <c r="U14" s="131">
        <v>10</v>
      </c>
      <c r="V14" s="96">
        <v>0</v>
      </c>
      <c r="W14" s="96">
        <v>47</v>
      </c>
      <c r="X14" s="96">
        <v>0</v>
      </c>
      <c r="Y14" s="96">
        <v>0</v>
      </c>
    </row>
    <row r="15" spans="1:25" s="54" customFormat="1">
      <c r="A15" s="57" t="s">
        <v>493</v>
      </c>
      <c r="B15" s="77">
        <v>30000</v>
      </c>
      <c r="C15" s="72">
        <v>10</v>
      </c>
      <c r="D15" s="72">
        <v>2</v>
      </c>
      <c r="E15" s="132">
        <v>2.08</v>
      </c>
      <c r="F15" s="133">
        <v>32813.720999999998</v>
      </c>
      <c r="G15" s="75">
        <v>8</v>
      </c>
      <c r="H15" s="133">
        <f t="shared" si="0"/>
        <v>262509.76799999998</v>
      </c>
      <c r="I15" s="129"/>
      <c r="J15" s="11" t="s">
        <v>667</v>
      </c>
      <c r="K15" s="99">
        <v>34</v>
      </c>
      <c r="M15" s="109" t="s">
        <v>867</v>
      </c>
      <c r="N15" s="130">
        <v>10</v>
      </c>
      <c r="O15" s="96">
        <v>10</v>
      </c>
      <c r="P15" s="96"/>
      <c r="Q15" s="96"/>
      <c r="R15" s="96"/>
      <c r="S15" s="96"/>
      <c r="T15" s="96">
        <v>256</v>
      </c>
      <c r="U15" s="131">
        <v>37.5</v>
      </c>
      <c r="V15" s="96">
        <v>60</v>
      </c>
      <c r="W15" s="96">
        <v>0</v>
      </c>
      <c r="X15" s="96">
        <v>0</v>
      </c>
      <c r="Y15" s="96">
        <v>0</v>
      </c>
    </row>
    <row r="16" spans="1:25" s="54" customFormat="1">
      <c r="A16" s="45" t="s">
        <v>863</v>
      </c>
      <c r="B16" s="62">
        <v>20000</v>
      </c>
      <c r="C16" s="47">
        <v>10</v>
      </c>
      <c r="D16" s="47">
        <v>0</v>
      </c>
      <c r="E16" s="111">
        <v>2.12</v>
      </c>
      <c r="F16" s="112">
        <v>26288.644</v>
      </c>
      <c r="G16" s="45">
        <v>1</v>
      </c>
      <c r="H16" s="112">
        <f t="shared" si="0"/>
        <v>26288.644</v>
      </c>
      <c r="I16" s="129"/>
      <c r="J16" s="11" t="s">
        <v>565</v>
      </c>
      <c r="K16" s="99">
        <v>12</v>
      </c>
      <c r="M16" s="109" t="s">
        <v>521</v>
      </c>
      <c r="N16" s="130">
        <v>29</v>
      </c>
      <c r="O16" s="96">
        <v>29</v>
      </c>
      <c r="P16" s="96"/>
      <c r="Q16" s="96"/>
      <c r="R16" s="96"/>
      <c r="S16" s="96"/>
      <c r="T16" s="96">
        <v>211</v>
      </c>
      <c r="U16" s="131">
        <v>14</v>
      </c>
      <c r="V16" s="96">
        <v>140</v>
      </c>
      <c r="W16" s="96">
        <v>0</v>
      </c>
      <c r="X16" s="96">
        <v>0</v>
      </c>
      <c r="Y16" s="96">
        <v>0</v>
      </c>
    </row>
    <row r="17" spans="1:25" s="54" customFormat="1">
      <c r="A17" s="150" t="s">
        <v>867</v>
      </c>
      <c r="B17" s="145">
        <v>15000</v>
      </c>
      <c r="C17" s="146">
        <v>11</v>
      </c>
      <c r="D17" s="146">
        <v>0</v>
      </c>
      <c r="E17" s="147">
        <v>1.3</v>
      </c>
      <c r="F17" s="148">
        <v>23283.84</v>
      </c>
      <c r="G17" s="144">
        <v>10</v>
      </c>
      <c r="H17" s="148">
        <f t="shared" si="0"/>
        <v>232838.39999999999</v>
      </c>
      <c r="I17" s="129"/>
      <c r="J17" s="11" t="s">
        <v>738</v>
      </c>
      <c r="K17" s="99">
        <v>4</v>
      </c>
      <c r="M17" s="109" t="s">
        <v>465</v>
      </c>
      <c r="N17" s="130">
        <v>10</v>
      </c>
      <c r="O17" s="96">
        <v>10</v>
      </c>
      <c r="P17" s="96"/>
      <c r="Q17" s="96"/>
      <c r="R17" s="96"/>
      <c r="S17" s="96"/>
      <c r="T17" s="96">
        <v>208</v>
      </c>
      <c r="U17" s="131">
        <v>20</v>
      </c>
      <c r="V17" s="96">
        <v>59</v>
      </c>
      <c r="W17" s="96">
        <v>0</v>
      </c>
      <c r="X17" s="96">
        <v>0</v>
      </c>
      <c r="Y17" s="96">
        <v>0</v>
      </c>
    </row>
    <row r="18" spans="1:25" s="54" customFormat="1">
      <c r="A18" s="52" t="s">
        <v>418</v>
      </c>
      <c r="B18" s="113">
        <v>10000</v>
      </c>
      <c r="C18" s="126">
        <v>10</v>
      </c>
      <c r="D18" s="126">
        <v>2</v>
      </c>
      <c r="E18" s="127">
        <v>2.6</v>
      </c>
      <c r="F18" s="128">
        <v>4818.7610000000004</v>
      </c>
      <c r="G18" s="52">
        <v>14</v>
      </c>
      <c r="H18" s="128">
        <f t="shared" si="0"/>
        <v>67462.65400000001</v>
      </c>
      <c r="I18" s="129"/>
      <c r="J18" s="109" t="s">
        <v>998</v>
      </c>
      <c r="K18" s="136">
        <v>27</v>
      </c>
      <c r="M18" s="11" t="s">
        <v>418</v>
      </c>
      <c r="N18" s="130">
        <v>14</v>
      </c>
      <c r="O18" s="96"/>
      <c r="P18" s="96"/>
      <c r="Q18" s="96">
        <v>14</v>
      </c>
      <c r="R18" s="96"/>
      <c r="S18" s="96"/>
      <c r="T18" s="96">
        <v>160</v>
      </c>
      <c r="U18" s="131">
        <v>0</v>
      </c>
      <c r="V18" s="96">
        <v>46</v>
      </c>
      <c r="W18" s="96">
        <v>0</v>
      </c>
      <c r="X18" s="96">
        <v>0</v>
      </c>
      <c r="Y18" s="96">
        <v>0</v>
      </c>
    </row>
    <row r="19" spans="1:25" s="54" customFormat="1">
      <c r="A19" s="54" t="s">
        <v>998</v>
      </c>
      <c r="B19" s="113">
        <v>10000</v>
      </c>
      <c r="C19" s="126">
        <v>10</v>
      </c>
      <c r="D19" s="126">
        <v>0</v>
      </c>
      <c r="E19" s="127">
        <v>1</v>
      </c>
      <c r="F19" s="128">
        <v>229.23</v>
      </c>
      <c r="G19" s="52">
        <v>13</v>
      </c>
      <c r="H19" s="128">
        <f t="shared" si="0"/>
        <v>2979.99</v>
      </c>
      <c r="I19" s="129"/>
      <c r="J19" s="109" t="s">
        <v>549</v>
      </c>
      <c r="K19" s="136">
        <v>10</v>
      </c>
      <c r="M19" s="11" t="s">
        <v>738</v>
      </c>
      <c r="N19" s="130">
        <v>4</v>
      </c>
      <c r="O19" s="96"/>
      <c r="P19" s="96"/>
      <c r="Q19" s="96">
        <v>4</v>
      </c>
      <c r="R19" s="96"/>
      <c r="S19" s="96"/>
      <c r="T19" s="96">
        <v>126</v>
      </c>
      <c r="U19" s="131">
        <v>55</v>
      </c>
      <c r="V19" s="96">
        <v>0</v>
      </c>
      <c r="W19" s="96">
        <v>0</v>
      </c>
      <c r="X19" s="96">
        <v>0</v>
      </c>
      <c r="Y19" s="96">
        <v>0</v>
      </c>
    </row>
    <row r="20" spans="1:25" s="54" customFormat="1">
      <c r="A20" s="57" t="s">
        <v>998</v>
      </c>
      <c r="B20" s="77">
        <v>10000</v>
      </c>
      <c r="C20" s="72">
        <v>10</v>
      </c>
      <c r="D20" s="72">
        <v>0</v>
      </c>
      <c r="E20" s="132">
        <v>1</v>
      </c>
      <c r="F20" s="133">
        <v>229.23</v>
      </c>
      <c r="G20" s="75">
        <v>4</v>
      </c>
      <c r="H20" s="133">
        <f t="shared" si="0"/>
        <v>916.92</v>
      </c>
      <c r="I20" s="129"/>
      <c r="J20" s="11" t="s">
        <v>664</v>
      </c>
      <c r="K20" s="99">
        <v>29</v>
      </c>
      <c r="M20" s="109" t="s">
        <v>917</v>
      </c>
      <c r="N20" s="130">
        <v>1</v>
      </c>
      <c r="O20" s="96">
        <v>1</v>
      </c>
      <c r="P20" s="96"/>
      <c r="Q20" s="96"/>
      <c r="R20" s="96"/>
      <c r="S20" s="96"/>
      <c r="T20" s="96">
        <v>122</v>
      </c>
      <c r="U20" s="131">
        <v>20</v>
      </c>
      <c r="V20" s="96">
        <v>15</v>
      </c>
      <c r="W20" s="96">
        <v>0</v>
      </c>
      <c r="X20" s="96">
        <v>0</v>
      </c>
      <c r="Y20" s="96">
        <v>0</v>
      </c>
    </row>
    <row r="21" spans="1:25" s="54" customFormat="1">
      <c r="A21" s="58" t="s">
        <v>998</v>
      </c>
      <c r="B21" s="69">
        <v>10000</v>
      </c>
      <c r="C21" s="64">
        <v>10</v>
      </c>
      <c r="D21" s="64">
        <v>0</v>
      </c>
      <c r="E21" s="134">
        <v>1</v>
      </c>
      <c r="F21" s="135">
        <v>229.23</v>
      </c>
      <c r="G21" s="67">
        <v>6</v>
      </c>
      <c r="H21" s="135">
        <f t="shared" si="0"/>
        <v>1375.3799999999999</v>
      </c>
      <c r="I21" s="129"/>
      <c r="J21" s="11" t="s">
        <v>543</v>
      </c>
      <c r="K21" s="99">
        <v>31</v>
      </c>
      <c r="M21" s="11" t="s">
        <v>491</v>
      </c>
      <c r="N21" s="130">
        <v>33</v>
      </c>
      <c r="O21" s="96"/>
      <c r="P21" s="96"/>
      <c r="Q21" s="96">
        <v>33</v>
      </c>
      <c r="R21" s="96"/>
      <c r="S21" s="96"/>
      <c r="T21" s="96">
        <v>116</v>
      </c>
      <c r="U21" s="131">
        <v>14</v>
      </c>
      <c r="V21" s="96">
        <v>0</v>
      </c>
      <c r="W21" s="96">
        <v>32</v>
      </c>
      <c r="X21" s="96">
        <v>0</v>
      </c>
      <c r="Y21" s="96">
        <v>0</v>
      </c>
    </row>
    <row r="22" spans="1:25" s="54" customFormat="1">
      <c r="A22" s="150" t="s">
        <v>998</v>
      </c>
      <c r="B22" s="145">
        <v>10000</v>
      </c>
      <c r="C22" s="146">
        <v>10</v>
      </c>
      <c r="D22" s="146">
        <v>0</v>
      </c>
      <c r="E22" s="147">
        <v>1</v>
      </c>
      <c r="F22" s="148">
        <v>229.23</v>
      </c>
      <c r="G22" s="144">
        <v>1</v>
      </c>
      <c r="H22" s="148">
        <f t="shared" si="0"/>
        <v>229.23</v>
      </c>
      <c r="I22" s="129"/>
      <c r="J22" s="109" t="s">
        <v>465</v>
      </c>
      <c r="K22" s="136">
        <v>10</v>
      </c>
      <c r="M22" s="109" t="s">
        <v>625</v>
      </c>
      <c r="N22" s="130">
        <v>2</v>
      </c>
      <c r="O22" s="96">
        <v>2</v>
      </c>
      <c r="P22" s="96"/>
      <c r="Q22" s="96"/>
      <c r="R22" s="96"/>
      <c r="S22" s="96"/>
      <c r="T22" s="96">
        <v>112</v>
      </c>
      <c r="U22" s="131">
        <v>50</v>
      </c>
      <c r="V22" s="96">
        <v>8</v>
      </c>
      <c r="W22" s="96">
        <v>0</v>
      </c>
      <c r="X22" s="96">
        <v>0</v>
      </c>
      <c r="Y22" s="96">
        <v>0</v>
      </c>
    </row>
    <row r="23" spans="1:25" s="54" customFormat="1">
      <c r="A23" s="11" t="s">
        <v>998</v>
      </c>
      <c r="B23" s="62">
        <v>10000</v>
      </c>
      <c r="C23" s="47">
        <v>10</v>
      </c>
      <c r="D23" s="47">
        <v>0</v>
      </c>
      <c r="E23" s="111">
        <v>1</v>
      </c>
      <c r="F23" s="112">
        <v>229.23</v>
      </c>
      <c r="G23" s="45">
        <v>3</v>
      </c>
      <c r="H23" s="112">
        <f t="shared" si="0"/>
        <v>687.68999999999994</v>
      </c>
      <c r="I23" s="129"/>
      <c r="J23" s="11" t="s">
        <v>566</v>
      </c>
      <c r="K23" s="99">
        <v>6</v>
      </c>
      <c r="M23" s="11" t="s">
        <v>463</v>
      </c>
      <c r="N23" s="130">
        <v>15</v>
      </c>
      <c r="O23" s="96"/>
      <c r="P23" s="96"/>
      <c r="Q23" s="96">
        <v>15</v>
      </c>
      <c r="R23" s="96"/>
      <c r="S23" s="96"/>
      <c r="T23" s="96">
        <v>107</v>
      </c>
      <c r="U23" s="131">
        <v>425</v>
      </c>
      <c r="V23" s="96">
        <v>59</v>
      </c>
      <c r="W23" s="96">
        <v>0</v>
      </c>
      <c r="X23" s="96">
        <v>0</v>
      </c>
      <c r="Y23" s="96">
        <v>0</v>
      </c>
    </row>
    <row r="24" spans="1:25" s="54" customFormat="1">
      <c r="A24" s="52" t="s">
        <v>465</v>
      </c>
      <c r="B24" s="113">
        <v>10000</v>
      </c>
      <c r="C24" s="126">
        <v>10</v>
      </c>
      <c r="D24" s="126">
        <v>0</v>
      </c>
      <c r="E24" s="127">
        <v>2.2000000000000002</v>
      </c>
      <c r="F24" s="128">
        <v>4201.2910000000002</v>
      </c>
      <c r="G24" s="52">
        <v>10</v>
      </c>
      <c r="H24" s="128">
        <f t="shared" si="0"/>
        <v>42012.91</v>
      </c>
      <c r="I24" s="129"/>
      <c r="J24" s="11" t="s">
        <v>568</v>
      </c>
      <c r="K24" s="99">
        <v>3</v>
      </c>
      <c r="M24" s="11" t="s">
        <v>327</v>
      </c>
      <c r="N24" s="130">
        <v>4</v>
      </c>
      <c r="O24" s="96"/>
      <c r="P24" s="96"/>
      <c r="Q24" s="96"/>
      <c r="R24" s="96">
        <v>4</v>
      </c>
      <c r="S24" s="96"/>
      <c r="T24" s="96">
        <v>104</v>
      </c>
      <c r="U24" s="131">
        <v>440</v>
      </c>
      <c r="V24" s="96">
        <v>0</v>
      </c>
      <c r="W24" s="96">
        <v>0</v>
      </c>
      <c r="X24" s="96">
        <v>91</v>
      </c>
      <c r="Y24" s="96">
        <v>4000</v>
      </c>
    </row>
    <row r="25" spans="1:25" s="54" customFormat="1">
      <c r="A25" s="11" t="s">
        <v>625</v>
      </c>
      <c r="B25" s="62">
        <v>10000</v>
      </c>
      <c r="C25" s="47">
        <v>8</v>
      </c>
      <c r="D25" s="47">
        <v>0</v>
      </c>
      <c r="E25" s="111">
        <v>0</v>
      </c>
      <c r="F25" s="112">
        <v>13071.607</v>
      </c>
      <c r="G25" s="45">
        <v>2</v>
      </c>
      <c r="H25" s="112">
        <f t="shared" si="0"/>
        <v>26143.214</v>
      </c>
      <c r="I25" s="129"/>
      <c r="J25" s="109" t="s">
        <v>521</v>
      </c>
      <c r="K25" s="136">
        <v>29</v>
      </c>
      <c r="M25" s="109" t="s">
        <v>862</v>
      </c>
      <c r="N25" s="130">
        <v>21</v>
      </c>
      <c r="O25" s="96">
        <v>21</v>
      </c>
      <c r="P25" s="96"/>
      <c r="Q25" s="96"/>
      <c r="R25" s="96"/>
      <c r="S25" s="96"/>
      <c r="T25" s="96">
        <v>90</v>
      </c>
      <c r="U25" s="131">
        <v>0</v>
      </c>
      <c r="V25" s="96">
        <v>0</v>
      </c>
      <c r="W25" s="96">
        <v>55</v>
      </c>
      <c r="X25" s="96">
        <v>0</v>
      </c>
      <c r="Y25" s="96">
        <v>0</v>
      </c>
    </row>
    <row r="26" spans="1:25" s="54" customFormat="1">
      <c r="A26" s="57" t="s">
        <v>502</v>
      </c>
      <c r="B26" s="77">
        <v>8000</v>
      </c>
      <c r="C26" s="72">
        <v>10</v>
      </c>
      <c r="D26" s="72">
        <v>2</v>
      </c>
      <c r="E26" s="132">
        <v>1.1599999999999999</v>
      </c>
      <c r="F26" s="133">
        <v>3230.6370000000002</v>
      </c>
      <c r="G26" s="75">
        <v>8</v>
      </c>
      <c r="H26" s="133">
        <f t="shared" si="0"/>
        <v>25845.096000000001</v>
      </c>
      <c r="I26" s="129"/>
      <c r="J26" s="109" t="s">
        <v>501</v>
      </c>
      <c r="K26" s="136">
        <v>1</v>
      </c>
      <c r="M26" s="11" t="s">
        <v>698</v>
      </c>
      <c r="N26" s="130">
        <v>15</v>
      </c>
      <c r="O26" s="96"/>
      <c r="P26" s="96"/>
      <c r="Q26" s="96">
        <v>15</v>
      </c>
      <c r="R26" s="96"/>
      <c r="S26" s="96"/>
      <c r="T26" s="96">
        <v>87</v>
      </c>
      <c r="U26" s="131">
        <v>10</v>
      </c>
      <c r="V26" s="96">
        <v>0</v>
      </c>
      <c r="W26" s="149">
        <v>4000</v>
      </c>
      <c r="X26" s="96">
        <v>0</v>
      </c>
      <c r="Y26" s="96">
        <v>0</v>
      </c>
    </row>
    <row r="27" spans="1:25" s="54" customFormat="1">
      <c r="A27" s="11" t="s">
        <v>861</v>
      </c>
      <c r="B27" s="62">
        <v>7000</v>
      </c>
      <c r="C27" s="47">
        <v>9</v>
      </c>
      <c r="D27" s="47">
        <v>0</v>
      </c>
      <c r="E27" s="111">
        <v>1</v>
      </c>
      <c r="F27" s="112">
        <v>6578.9769999999999</v>
      </c>
      <c r="G27" s="45">
        <v>4</v>
      </c>
      <c r="H27" s="112">
        <f t="shared" si="0"/>
        <v>26315.907999999999</v>
      </c>
      <c r="I27" s="129"/>
      <c r="J27" s="109" t="s">
        <v>867</v>
      </c>
      <c r="K27" s="136">
        <v>10</v>
      </c>
      <c r="M27" s="11" t="s">
        <v>525</v>
      </c>
      <c r="N27" s="130">
        <v>6</v>
      </c>
      <c r="O27" s="96"/>
      <c r="P27" s="96"/>
      <c r="Q27" s="96"/>
      <c r="R27" s="96"/>
      <c r="S27" s="96">
        <v>6</v>
      </c>
      <c r="T27" s="96">
        <v>81</v>
      </c>
      <c r="U27" s="131">
        <v>0</v>
      </c>
      <c r="V27" s="96">
        <v>0</v>
      </c>
      <c r="W27" s="96">
        <v>0</v>
      </c>
      <c r="X27" s="96">
        <v>0</v>
      </c>
      <c r="Y27" s="96">
        <v>0</v>
      </c>
    </row>
    <row r="28" spans="1:25" s="54" customFormat="1">
      <c r="A28" s="154" t="s">
        <v>327</v>
      </c>
      <c r="B28" s="155">
        <v>5000</v>
      </c>
      <c r="C28" s="156">
        <v>11</v>
      </c>
      <c r="D28" s="156">
        <v>3</v>
      </c>
      <c r="E28" s="157">
        <v>1.01</v>
      </c>
      <c r="F28" s="158">
        <v>1468.644</v>
      </c>
      <c r="G28" s="159">
        <v>4</v>
      </c>
      <c r="H28" s="158">
        <f t="shared" si="0"/>
        <v>5874.576</v>
      </c>
      <c r="I28" s="129"/>
      <c r="J28" s="11" t="s">
        <v>491</v>
      </c>
      <c r="K28" s="99">
        <v>33</v>
      </c>
      <c r="M28" s="109" t="s">
        <v>480</v>
      </c>
      <c r="N28" s="130">
        <v>1</v>
      </c>
      <c r="O28" s="96">
        <v>1</v>
      </c>
      <c r="P28" s="96"/>
      <c r="Q28" s="96"/>
      <c r="R28" s="96"/>
      <c r="S28" s="96"/>
      <c r="T28" s="96">
        <v>77</v>
      </c>
      <c r="U28" s="131">
        <v>2.5</v>
      </c>
      <c r="V28" s="96">
        <v>0</v>
      </c>
      <c r="W28" s="96">
        <v>29</v>
      </c>
      <c r="X28" s="96">
        <v>0</v>
      </c>
      <c r="Y28" s="96">
        <v>0</v>
      </c>
    </row>
    <row r="29" spans="1:25" s="54" customFormat="1">
      <c r="A29" s="54" t="s">
        <v>463</v>
      </c>
      <c r="B29" s="113">
        <v>5000</v>
      </c>
      <c r="C29" s="126">
        <v>10</v>
      </c>
      <c r="D29" s="126">
        <v>2</v>
      </c>
      <c r="E29" s="127">
        <v>2.2999999999999998</v>
      </c>
      <c r="F29" s="128">
        <v>3653.027</v>
      </c>
      <c r="G29" s="172">
        <v>15</v>
      </c>
      <c r="H29" s="128">
        <f t="shared" si="0"/>
        <v>54795.404999999999</v>
      </c>
      <c r="I29" s="129"/>
      <c r="J29" s="11" t="s">
        <v>419</v>
      </c>
      <c r="K29" s="99">
        <v>3</v>
      </c>
      <c r="M29" s="109" t="s">
        <v>538</v>
      </c>
      <c r="N29" s="130">
        <v>13</v>
      </c>
      <c r="O29" s="96">
        <v>13</v>
      </c>
      <c r="P29" s="96"/>
      <c r="Q29" s="96"/>
      <c r="R29" s="96"/>
      <c r="S29" s="96"/>
      <c r="T29" s="96">
        <v>75</v>
      </c>
      <c r="U29" s="131">
        <v>5</v>
      </c>
      <c r="V29" s="96">
        <v>0</v>
      </c>
      <c r="W29" s="96">
        <v>36</v>
      </c>
      <c r="X29" s="96">
        <v>0</v>
      </c>
      <c r="Y29" s="96">
        <v>0</v>
      </c>
    </row>
    <row r="30" spans="1:25" s="54" customFormat="1">
      <c r="A30" s="144" t="s">
        <v>931</v>
      </c>
      <c r="B30" s="145">
        <v>5000</v>
      </c>
      <c r="C30" s="146">
        <v>10</v>
      </c>
      <c r="D30" s="146">
        <v>3</v>
      </c>
      <c r="E30" s="147">
        <v>1</v>
      </c>
      <c r="F30" s="148">
        <v>1365.1859999999999</v>
      </c>
      <c r="G30" s="144">
        <v>1</v>
      </c>
      <c r="H30" s="148">
        <f t="shared" si="0"/>
        <v>1365.1859999999999</v>
      </c>
      <c r="I30" s="129"/>
      <c r="J30" s="11" t="s">
        <v>575</v>
      </c>
      <c r="K30" s="99">
        <v>20</v>
      </c>
      <c r="M30" s="109" t="s">
        <v>861</v>
      </c>
      <c r="N30" s="130">
        <v>4</v>
      </c>
      <c r="O30" s="96">
        <v>4</v>
      </c>
      <c r="P30" s="96"/>
      <c r="Q30" s="96"/>
      <c r="R30" s="96"/>
      <c r="S30" s="96"/>
      <c r="T30" s="96">
        <v>70</v>
      </c>
      <c r="U30" s="131">
        <v>5</v>
      </c>
      <c r="V30" s="96">
        <v>0</v>
      </c>
      <c r="W30" s="96">
        <v>11</v>
      </c>
      <c r="X30" s="96">
        <v>0</v>
      </c>
      <c r="Y30" s="96">
        <v>0</v>
      </c>
    </row>
    <row r="31" spans="1:25" s="54" customFormat="1">
      <c r="A31" s="52" t="s">
        <v>429</v>
      </c>
      <c r="B31" s="113">
        <v>5000</v>
      </c>
      <c r="C31" s="126">
        <v>10</v>
      </c>
      <c r="D31" s="126">
        <v>2</v>
      </c>
      <c r="E31" s="127">
        <v>1</v>
      </c>
      <c r="F31" s="128">
        <v>1351.2940000000001</v>
      </c>
      <c r="G31" s="52">
        <v>20</v>
      </c>
      <c r="H31" s="128">
        <f t="shared" si="0"/>
        <v>27025.88</v>
      </c>
      <c r="I31" s="129"/>
      <c r="J31" s="11" t="s">
        <v>578</v>
      </c>
      <c r="K31" s="99">
        <v>3</v>
      </c>
      <c r="M31" s="11" t="s">
        <v>931</v>
      </c>
      <c r="N31" s="130">
        <v>1</v>
      </c>
      <c r="O31" s="96"/>
      <c r="P31" s="96"/>
      <c r="Q31" s="96"/>
      <c r="R31" s="96">
        <v>1</v>
      </c>
      <c r="S31" s="96"/>
      <c r="T31" s="96">
        <v>63</v>
      </c>
      <c r="U31" s="131">
        <v>300</v>
      </c>
      <c r="V31" s="96">
        <v>0</v>
      </c>
      <c r="W31" s="96">
        <v>0</v>
      </c>
      <c r="X31" s="96">
        <v>0</v>
      </c>
      <c r="Y31" s="96">
        <v>6000</v>
      </c>
    </row>
    <row r="32" spans="1:25" s="54" customFormat="1">
      <c r="A32" s="52" t="s">
        <v>698</v>
      </c>
      <c r="B32" s="113">
        <v>5000</v>
      </c>
      <c r="C32" s="126">
        <v>10</v>
      </c>
      <c r="D32" s="126">
        <v>2</v>
      </c>
      <c r="E32" s="127">
        <v>2.2999999999999998</v>
      </c>
      <c r="F32" s="128">
        <v>2813.4110000000001</v>
      </c>
      <c r="G32" s="172">
        <v>15</v>
      </c>
      <c r="H32" s="128">
        <f t="shared" si="0"/>
        <v>42201.165000000001</v>
      </c>
      <c r="I32" s="129"/>
      <c r="J32" s="11" t="s">
        <v>421</v>
      </c>
      <c r="K32" s="99">
        <v>3</v>
      </c>
      <c r="M32" s="11" t="s">
        <v>429</v>
      </c>
      <c r="N32" s="130">
        <v>20</v>
      </c>
      <c r="O32" s="96"/>
      <c r="P32" s="96"/>
      <c r="Q32" s="96">
        <v>20</v>
      </c>
      <c r="R32" s="96"/>
      <c r="S32" s="96"/>
      <c r="T32" s="96">
        <v>61</v>
      </c>
      <c r="U32" s="131">
        <v>300</v>
      </c>
      <c r="V32" s="96">
        <v>0</v>
      </c>
      <c r="W32" s="96">
        <v>0</v>
      </c>
      <c r="X32" s="96">
        <v>0</v>
      </c>
      <c r="Y32" s="96">
        <v>10000</v>
      </c>
    </row>
    <row r="33" spans="1:25" s="54" customFormat="1">
      <c r="A33" s="75" t="s">
        <v>917</v>
      </c>
      <c r="B33" s="77">
        <v>4300</v>
      </c>
      <c r="C33" s="72">
        <v>10</v>
      </c>
      <c r="D33" s="72">
        <v>0</v>
      </c>
      <c r="E33" s="132">
        <v>1.07</v>
      </c>
      <c r="F33" s="133">
        <v>12001.572</v>
      </c>
      <c r="G33" s="75">
        <v>1</v>
      </c>
      <c r="H33" s="133">
        <v>16131.300999999999</v>
      </c>
      <c r="I33" s="129"/>
      <c r="J33" s="11" t="s">
        <v>661</v>
      </c>
      <c r="K33" s="99">
        <v>35</v>
      </c>
      <c r="M33" s="11" t="s">
        <v>490</v>
      </c>
      <c r="N33" s="130">
        <v>4</v>
      </c>
      <c r="O33" s="96"/>
      <c r="P33" s="96"/>
      <c r="Q33" s="96"/>
      <c r="R33" s="96">
        <v>4</v>
      </c>
      <c r="S33" s="96"/>
      <c r="T33" s="96">
        <v>44</v>
      </c>
      <c r="U33" s="131">
        <v>5</v>
      </c>
      <c r="V33" s="96">
        <v>0</v>
      </c>
      <c r="W33" s="96">
        <v>0</v>
      </c>
      <c r="X33" s="96">
        <v>34</v>
      </c>
      <c r="Y33" s="96">
        <v>48</v>
      </c>
    </row>
    <row r="34" spans="1:25" s="54" customFormat="1">
      <c r="A34" s="57" t="s">
        <v>491</v>
      </c>
      <c r="B34" s="77">
        <v>4000</v>
      </c>
      <c r="C34" s="72">
        <v>10</v>
      </c>
      <c r="D34" s="72">
        <v>2</v>
      </c>
      <c r="E34" s="132">
        <v>1</v>
      </c>
      <c r="F34" s="133">
        <v>2341.09</v>
      </c>
      <c r="G34" s="75">
        <v>33</v>
      </c>
      <c r="H34" s="133">
        <f t="shared" ref="H34:H65" si="1">F34*G34</f>
        <v>77255.97</v>
      </c>
      <c r="I34" s="129"/>
      <c r="J34" s="109" t="s">
        <v>861</v>
      </c>
      <c r="K34" s="136">
        <v>4</v>
      </c>
      <c r="M34" s="109" t="s">
        <v>539</v>
      </c>
      <c r="N34" s="130">
        <v>11</v>
      </c>
      <c r="O34" s="96">
        <v>11</v>
      </c>
      <c r="P34" s="96"/>
      <c r="Q34" s="96"/>
      <c r="R34" s="96"/>
      <c r="S34" s="96"/>
      <c r="T34" s="96">
        <v>40</v>
      </c>
      <c r="U34" s="131">
        <v>2.5</v>
      </c>
      <c r="V34" s="96">
        <v>0</v>
      </c>
      <c r="W34" s="96">
        <v>9</v>
      </c>
      <c r="X34" s="96">
        <v>0</v>
      </c>
      <c r="Y34" s="96">
        <v>0</v>
      </c>
    </row>
    <row r="35" spans="1:25" s="54" customFormat="1">
      <c r="A35" s="144" t="s">
        <v>525</v>
      </c>
      <c r="B35" s="145">
        <v>4000</v>
      </c>
      <c r="C35" s="146">
        <v>11</v>
      </c>
      <c r="D35" s="146">
        <v>4</v>
      </c>
      <c r="E35" s="147">
        <v>1.5</v>
      </c>
      <c r="F35" s="148">
        <v>1138.5768</v>
      </c>
      <c r="G35" s="144">
        <v>6</v>
      </c>
      <c r="H35" s="148">
        <f t="shared" si="1"/>
        <v>6831.4608000000007</v>
      </c>
      <c r="I35" s="129"/>
      <c r="J35" s="109" t="s">
        <v>862</v>
      </c>
      <c r="K35" s="136">
        <v>21</v>
      </c>
      <c r="M35" s="11" t="s">
        <v>419</v>
      </c>
      <c r="N35" s="130">
        <v>3</v>
      </c>
      <c r="O35" s="96"/>
      <c r="P35" s="96"/>
      <c r="Q35" s="96">
        <v>3</v>
      </c>
      <c r="R35" s="96"/>
      <c r="S35" s="96"/>
      <c r="T35" s="96">
        <v>39</v>
      </c>
      <c r="U35" s="131">
        <v>15</v>
      </c>
      <c r="V35" s="96">
        <v>0</v>
      </c>
      <c r="W35" s="96">
        <v>0</v>
      </c>
      <c r="X35" s="96">
        <v>0</v>
      </c>
      <c r="Y35" s="96">
        <v>0</v>
      </c>
    </row>
    <row r="36" spans="1:25" s="54" customFormat="1">
      <c r="A36" s="150" t="s">
        <v>521</v>
      </c>
      <c r="B36" s="145">
        <v>3000</v>
      </c>
      <c r="C36" s="146">
        <v>10</v>
      </c>
      <c r="D36" s="146">
        <v>0</v>
      </c>
      <c r="E36" s="147">
        <v>2.1</v>
      </c>
      <c r="F36" s="148">
        <v>2756.4639999999999</v>
      </c>
      <c r="G36" s="144">
        <v>29</v>
      </c>
      <c r="H36" s="148">
        <f t="shared" si="1"/>
        <v>79937.456000000006</v>
      </c>
      <c r="I36" s="129"/>
      <c r="J36" s="11" t="s">
        <v>924</v>
      </c>
      <c r="K36" s="99">
        <v>53</v>
      </c>
      <c r="M36" s="11" t="s">
        <v>426</v>
      </c>
      <c r="N36" s="130">
        <v>51</v>
      </c>
      <c r="O36" s="96"/>
      <c r="P36" s="96"/>
      <c r="Q36" s="96">
        <v>51</v>
      </c>
      <c r="R36" s="96"/>
      <c r="S36" s="96"/>
      <c r="T36" s="96">
        <v>35</v>
      </c>
      <c r="U36" s="131">
        <v>4</v>
      </c>
      <c r="V36" s="96">
        <v>6</v>
      </c>
      <c r="W36" s="96">
        <v>0</v>
      </c>
      <c r="X36" s="96">
        <v>0</v>
      </c>
      <c r="Y36" s="96">
        <v>0</v>
      </c>
    </row>
    <row r="37" spans="1:25" s="152" customFormat="1">
      <c r="A37" s="11" t="s">
        <v>562</v>
      </c>
      <c r="B37" s="62">
        <v>2000</v>
      </c>
      <c r="C37" s="47">
        <v>8</v>
      </c>
      <c r="D37" s="47">
        <v>0</v>
      </c>
      <c r="E37" s="111">
        <v>0</v>
      </c>
      <c r="F37" s="112">
        <v>748.54700000000003</v>
      </c>
      <c r="G37" s="45">
        <v>16</v>
      </c>
      <c r="H37" s="112">
        <f t="shared" si="1"/>
        <v>11976.752</v>
      </c>
      <c r="I37" s="151"/>
      <c r="J37" s="11" t="s">
        <v>922</v>
      </c>
      <c r="K37" s="99">
        <v>19</v>
      </c>
      <c r="M37" s="5" t="s">
        <v>671</v>
      </c>
      <c r="N37" s="130">
        <v>2</v>
      </c>
      <c r="O37" s="96"/>
      <c r="P37" s="96">
        <v>2</v>
      </c>
      <c r="Q37" s="96"/>
      <c r="R37" s="96"/>
      <c r="S37" s="96"/>
      <c r="T37" s="96">
        <v>31</v>
      </c>
      <c r="U37" s="131">
        <v>22.5</v>
      </c>
      <c r="V37" s="96">
        <v>0</v>
      </c>
      <c r="W37" s="96">
        <v>0</v>
      </c>
      <c r="X37" s="96">
        <v>0</v>
      </c>
      <c r="Y37" s="96">
        <v>0</v>
      </c>
    </row>
    <row r="38" spans="1:25" s="152" customFormat="1">
      <c r="A38" s="138" t="s">
        <v>566</v>
      </c>
      <c r="B38" s="139">
        <v>1200</v>
      </c>
      <c r="C38" s="140">
        <v>11</v>
      </c>
      <c r="D38" s="140">
        <v>2</v>
      </c>
      <c r="E38" s="141">
        <v>2.2000000000000002</v>
      </c>
      <c r="F38" s="142">
        <v>553.64700000000005</v>
      </c>
      <c r="G38" s="143">
        <v>6</v>
      </c>
      <c r="H38" s="142">
        <f t="shared" si="1"/>
        <v>3321.8820000000005</v>
      </c>
      <c r="I38" s="151"/>
      <c r="J38" s="109" t="s">
        <v>958</v>
      </c>
      <c r="K38" s="136">
        <v>9</v>
      </c>
      <c r="M38" s="109" t="s">
        <v>501</v>
      </c>
      <c r="N38" s="130">
        <v>1</v>
      </c>
      <c r="O38" s="96">
        <v>1</v>
      </c>
      <c r="P38" s="96"/>
      <c r="Q38" s="96"/>
      <c r="R38" s="96"/>
      <c r="S38" s="96"/>
      <c r="T38" s="96">
        <v>31</v>
      </c>
      <c r="U38" s="131">
        <v>0</v>
      </c>
      <c r="V38" s="96">
        <v>12</v>
      </c>
      <c r="W38" s="96">
        <v>0</v>
      </c>
      <c r="X38" s="96">
        <v>0</v>
      </c>
      <c r="Y38" s="96">
        <v>0</v>
      </c>
    </row>
    <row r="39" spans="1:25" s="152" customFormat="1">
      <c r="A39" s="138" t="s">
        <v>568</v>
      </c>
      <c r="B39" s="139">
        <v>1200</v>
      </c>
      <c r="C39" s="140">
        <v>11</v>
      </c>
      <c r="D39" s="140">
        <v>2</v>
      </c>
      <c r="E39" s="141">
        <v>2.21</v>
      </c>
      <c r="F39" s="142">
        <v>669.95799999999997</v>
      </c>
      <c r="G39" s="143">
        <v>3</v>
      </c>
      <c r="H39" s="142">
        <f t="shared" si="1"/>
        <v>2009.8739999999998</v>
      </c>
      <c r="I39" s="151"/>
      <c r="J39" s="11" t="s">
        <v>327</v>
      </c>
      <c r="K39" s="99">
        <v>4</v>
      </c>
      <c r="M39" s="109" t="s">
        <v>479</v>
      </c>
      <c r="N39" s="130">
        <v>1</v>
      </c>
      <c r="O39" s="96">
        <v>1</v>
      </c>
      <c r="P39" s="96"/>
      <c r="Q39" s="96"/>
      <c r="R39" s="96"/>
      <c r="S39" s="96"/>
      <c r="T39" s="96">
        <v>30</v>
      </c>
      <c r="U39" s="131">
        <v>5</v>
      </c>
      <c r="V39" s="96">
        <v>0</v>
      </c>
      <c r="W39" s="96">
        <v>4</v>
      </c>
      <c r="X39" s="96">
        <v>0</v>
      </c>
      <c r="Y39" s="96">
        <v>0</v>
      </c>
    </row>
    <row r="40" spans="1:25" s="152" customFormat="1">
      <c r="A40" s="45" t="s">
        <v>537</v>
      </c>
      <c r="B40" s="62">
        <v>1100</v>
      </c>
      <c r="C40" s="47">
        <v>10</v>
      </c>
      <c r="D40" s="47">
        <v>0</v>
      </c>
      <c r="E40" s="111">
        <v>3.8</v>
      </c>
      <c r="F40" s="112">
        <v>645.26300000000003</v>
      </c>
      <c r="G40" s="45">
        <v>14</v>
      </c>
      <c r="H40" s="112">
        <f t="shared" si="1"/>
        <v>9033.6820000000007</v>
      </c>
      <c r="I40" s="151"/>
      <c r="J40" s="11" t="s">
        <v>426</v>
      </c>
      <c r="K40" s="99">
        <v>51</v>
      </c>
      <c r="M40" s="11" t="s">
        <v>566</v>
      </c>
      <c r="N40" s="130">
        <v>6</v>
      </c>
      <c r="O40" s="96"/>
      <c r="P40" s="96"/>
      <c r="Q40" s="96"/>
      <c r="R40" s="96">
        <v>6</v>
      </c>
      <c r="S40" s="96"/>
      <c r="T40" s="96">
        <v>29</v>
      </c>
      <c r="U40" s="131">
        <v>0</v>
      </c>
      <c r="V40" s="96">
        <v>0</v>
      </c>
      <c r="W40" s="96">
        <v>0</v>
      </c>
      <c r="X40" s="96">
        <v>0</v>
      </c>
      <c r="Y40" s="96">
        <v>0</v>
      </c>
    </row>
    <row r="41" spans="1:25" s="152" customFormat="1">
      <c r="A41" s="45" t="s">
        <v>862</v>
      </c>
      <c r="B41" s="62">
        <v>1100</v>
      </c>
      <c r="C41" s="47">
        <v>10</v>
      </c>
      <c r="D41" s="47">
        <v>0</v>
      </c>
      <c r="E41" s="111">
        <v>1.53</v>
      </c>
      <c r="F41" s="112">
        <v>596.11800000000005</v>
      </c>
      <c r="G41" s="45">
        <v>21</v>
      </c>
      <c r="H41" s="112">
        <f t="shared" si="1"/>
        <v>12518.478000000001</v>
      </c>
      <c r="I41" s="151"/>
      <c r="J41" s="11" t="s">
        <v>570</v>
      </c>
      <c r="K41" s="99">
        <v>3</v>
      </c>
      <c r="M41" s="109" t="s">
        <v>562</v>
      </c>
      <c r="N41" s="130">
        <v>16</v>
      </c>
      <c r="O41" s="96">
        <v>16</v>
      </c>
      <c r="P41" s="96"/>
      <c r="Q41" s="96"/>
      <c r="R41" s="96"/>
      <c r="S41" s="96"/>
      <c r="T41" s="96">
        <v>25</v>
      </c>
      <c r="U41" s="131">
        <v>150</v>
      </c>
      <c r="V41" s="96">
        <v>0</v>
      </c>
      <c r="W41" s="96">
        <v>0</v>
      </c>
      <c r="X41" s="96">
        <v>0</v>
      </c>
      <c r="Y41" s="96">
        <v>0</v>
      </c>
    </row>
    <row r="42" spans="1:25" s="152" customFormat="1">
      <c r="A42" s="45" t="s">
        <v>539</v>
      </c>
      <c r="B42" s="62">
        <v>1100</v>
      </c>
      <c r="C42" s="47">
        <v>10</v>
      </c>
      <c r="D42" s="47">
        <v>0</v>
      </c>
      <c r="E42" s="111">
        <v>2.06</v>
      </c>
      <c r="F42" s="112">
        <v>1044.5139999999999</v>
      </c>
      <c r="G42" s="45">
        <v>11</v>
      </c>
      <c r="H42" s="112">
        <f t="shared" si="1"/>
        <v>11489.653999999999</v>
      </c>
      <c r="I42" s="153"/>
      <c r="J42" s="11" t="s">
        <v>930</v>
      </c>
      <c r="K42" s="99">
        <v>2</v>
      </c>
      <c r="M42" s="109" t="s">
        <v>555</v>
      </c>
      <c r="N42" s="130">
        <v>1</v>
      </c>
      <c r="O42" s="96">
        <v>1</v>
      </c>
      <c r="P42" s="96"/>
      <c r="Q42" s="96"/>
      <c r="R42" s="96"/>
      <c r="S42" s="96"/>
      <c r="T42" s="96">
        <v>25</v>
      </c>
      <c r="U42" s="131">
        <v>4</v>
      </c>
      <c r="V42" s="96">
        <v>17</v>
      </c>
      <c r="W42" s="96">
        <v>0</v>
      </c>
      <c r="X42" s="96">
        <v>0</v>
      </c>
      <c r="Y42" s="96">
        <v>0</v>
      </c>
    </row>
    <row r="43" spans="1:25" s="152" customFormat="1">
      <c r="A43" s="45" t="s">
        <v>538</v>
      </c>
      <c r="B43" s="62">
        <v>1100</v>
      </c>
      <c r="C43" s="47">
        <v>10</v>
      </c>
      <c r="D43" s="47">
        <v>0</v>
      </c>
      <c r="E43" s="111">
        <v>2.36</v>
      </c>
      <c r="F43" s="112">
        <v>528.11099999999999</v>
      </c>
      <c r="G43" s="45">
        <v>13</v>
      </c>
      <c r="H43" s="112">
        <f t="shared" si="1"/>
        <v>6865.4430000000002</v>
      </c>
      <c r="I43" s="153"/>
      <c r="J43" s="109" t="s">
        <v>539</v>
      </c>
      <c r="K43" s="136">
        <v>11</v>
      </c>
      <c r="M43" s="11" t="s">
        <v>568</v>
      </c>
      <c r="N43" s="130">
        <v>3</v>
      </c>
      <c r="O43" s="96"/>
      <c r="P43" s="96"/>
      <c r="Q43" s="96">
        <v>3</v>
      </c>
      <c r="R43" s="96"/>
      <c r="S43" s="96"/>
      <c r="T43" s="96">
        <v>24</v>
      </c>
      <c r="U43" s="131">
        <v>300</v>
      </c>
      <c r="V43" s="96">
        <v>0</v>
      </c>
      <c r="W43" s="96">
        <v>0</v>
      </c>
      <c r="X43" s="96">
        <v>0</v>
      </c>
      <c r="Y43" s="96">
        <v>0</v>
      </c>
    </row>
    <row r="44" spans="1:25" s="152" customFormat="1">
      <c r="A44" s="58" t="s">
        <v>578</v>
      </c>
      <c r="B44" s="69">
        <v>1000</v>
      </c>
      <c r="C44" s="64">
        <v>11</v>
      </c>
      <c r="D44" s="64">
        <v>4</v>
      </c>
      <c r="E44" s="134">
        <v>1.07</v>
      </c>
      <c r="F44" s="135">
        <v>286.31099999999998</v>
      </c>
      <c r="G44" s="67">
        <v>3</v>
      </c>
      <c r="H44" s="135">
        <f t="shared" si="1"/>
        <v>858.93299999999999</v>
      </c>
      <c r="I44" s="153"/>
      <c r="J44" s="11" t="s">
        <v>682</v>
      </c>
      <c r="K44" s="99">
        <v>17</v>
      </c>
      <c r="M44" s="109" t="s">
        <v>957</v>
      </c>
      <c r="N44" s="130">
        <v>14</v>
      </c>
      <c r="O44" s="96">
        <v>14</v>
      </c>
      <c r="P44" s="96"/>
      <c r="Q44" s="96"/>
      <c r="R44" s="96"/>
      <c r="S44" s="96"/>
      <c r="T44" s="96">
        <v>23</v>
      </c>
      <c r="U44" s="131">
        <v>7</v>
      </c>
      <c r="V44" s="96">
        <v>0</v>
      </c>
      <c r="W44" s="96">
        <v>0</v>
      </c>
      <c r="X44" s="96">
        <v>0</v>
      </c>
      <c r="Y44" s="96">
        <v>0</v>
      </c>
    </row>
    <row r="45" spans="1:25" s="152" customFormat="1">
      <c r="A45" s="52" t="s">
        <v>426</v>
      </c>
      <c r="B45" s="113">
        <v>1000</v>
      </c>
      <c r="C45" s="126">
        <v>10</v>
      </c>
      <c r="D45" s="126">
        <v>2</v>
      </c>
      <c r="E45" s="127">
        <v>5</v>
      </c>
      <c r="F45" s="128">
        <v>341.82499999999999</v>
      </c>
      <c r="G45" s="52">
        <v>51</v>
      </c>
      <c r="H45" s="128">
        <f t="shared" si="1"/>
        <v>17433.075000000001</v>
      </c>
      <c r="I45" s="151"/>
      <c r="J45" s="11" t="s">
        <v>571</v>
      </c>
      <c r="K45" s="99">
        <v>3</v>
      </c>
      <c r="M45" s="5" t="s">
        <v>661</v>
      </c>
      <c r="N45" s="130">
        <v>35</v>
      </c>
      <c r="O45" s="96"/>
      <c r="P45" s="96"/>
      <c r="Q45" s="96">
        <v>35</v>
      </c>
      <c r="R45" s="96"/>
      <c r="S45" s="96"/>
      <c r="T45" s="96">
        <v>21</v>
      </c>
      <c r="U45" s="131">
        <v>31</v>
      </c>
      <c r="V45" s="96">
        <v>0</v>
      </c>
      <c r="W45" s="96">
        <v>0</v>
      </c>
      <c r="X45" s="96">
        <v>0</v>
      </c>
      <c r="Y45" s="96">
        <v>0</v>
      </c>
    </row>
    <row r="46" spans="1:25" s="152" customFormat="1">
      <c r="A46" s="159" t="s">
        <v>671</v>
      </c>
      <c r="B46" s="155">
        <v>1000</v>
      </c>
      <c r="C46" s="156">
        <v>10</v>
      </c>
      <c r="D46" s="156">
        <v>1</v>
      </c>
      <c r="E46" s="157">
        <v>1.02</v>
      </c>
      <c r="F46" s="158">
        <v>1603.662</v>
      </c>
      <c r="G46" s="159">
        <v>2</v>
      </c>
      <c r="H46" s="158">
        <f t="shared" si="1"/>
        <v>3207.3240000000001</v>
      </c>
      <c r="I46" s="151"/>
      <c r="J46" s="11" t="s">
        <v>376</v>
      </c>
      <c r="K46" s="99">
        <v>5</v>
      </c>
      <c r="M46" s="109" t="s">
        <v>498</v>
      </c>
      <c r="N46" s="130">
        <v>279</v>
      </c>
      <c r="O46" s="96">
        <v>279</v>
      </c>
      <c r="P46" s="96"/>
      <c r="Q46" s="96"/>
      <c r="R46" s="96"/>
      <c r="S46" s="96"/>
      <c r="T46" s="96">
        <v>21</v>
      </c>
      <c r="U46" s="131">
        <v>1.5</v>
      </c>
      <c r="V46" s="96">
        <v>13</v>
      </c>
      <c r="W46" s="96">
        <v>0</v>
      </c>
      <c r="X46" s="96">
        <v>0</v>
      </c>
      <c r="Y46" s="96">
        <v>0</v>
      </c>
    </row>
    <row r="47" spans="1:25" s="152" customFormat="1">
      <c r="A47" s="52" t="s">
        <v>479</v>
      </c>
      <c r="B47" s="113">
        <v>1000</v>
      </c>
      <c r="C47" s="126">
        <v>11</v>
      </c>
      <c r="D47" s="126">
        <v>0</v>
      </c>
      <c r="E47" s="127">
        <v>5.1100000000000003</v>
      </c>
      <c r="F47" s="128">
        <v>1545.0640000000001</v>
      </c>
      <c r="G47" s="52">
        <v>1</v>
      </c>
      <c r="H47" s="128">
        <f t="shared" si="1"/>
        <v>1545.0640000000001</v>
      </c>
      <c r="I47" s="151"/>
      <c r="J47" s="11" t="s">
        <v>423</v>
      </c>
      <c r="K47" s="99">
        <v>3</v>
      </c>
      <c r="M47" s="109" t="s">
        <v>541</v>
      </c>
      <c r="N47" s="130">
        <v>13</v>
      </c>
      <c r="O47" s="96">
        <v>13</v>
      </c>
      <c r="P47" s="96"/>
      <c r="Q47" s="96"/>
      <c r="R47" s="96"/>
      <c r="S47" s="96"/>
      <c r="T47" s="96">
        <v>21</v>
      </c>
      <c r="U47" s="131">
        <v>1</v>
      </c>
      <c r="V47" s="96">
        <v>0</v>
      </c>
      <c r="W47" s="96">
        <v>0</v>
      </c>
      <c r="X47" s="96">
        <v>0</v>
      </c>
      <c r="Y47" s="96">
        <v>0</v>
      </c>
    </row>
    <row r="48" spans="1:25" s="152" customFormat="1">
      <c r="A48" s="54" t="s">
        <v>469</v>
      </c>
      <c r="B48" s="113">
        <v>1000</v>
      </c>
      <c r="C48" s="126">
        <v>10</v>
      </c>
      <c r="D48" s="126">
        <v>2</v>
      </c>
      <c r="E48" s="127">
        <v>1.01</v>
      </c>
      <c r="F48" s="128">
        <v>276.572</v>
      </c>
      <c r="G48" s="52">
        <v>13</v>
      </c>
      <c r="H48" s="128">
        <f t="shared" si="1"/>
        <v>3595.4360000000001</v>
      </c>
      <c r="I48" s="153"/>
      <c r="J48" s="109" t="s">
        <v>541</v>
      </c>
      <c r="K48" s="136">
        <v>13</v>
      </c>
      <c r="M48" s="5" t="s">
        <v>658</v>
      </c>
      <c r="N48" s="130">
        <v>125</v>
      </c>
      <c r="O48" s="96"/>
      <c r="P48" s="96"/>
      <c r="Q48" s="96">
        <v>125</v>
      </c>
      <c r="R48" s="96"/>
      <c r="S48" s="96"/>
      <c r="T48" s="96">
        <v>20</v>
      </c>
      <c r="U48" s="131">
        <v>14</v>
      </c>
      <c r="V48" s="96">
        <v>6</v>
      </c>
      <c r="W48" s="96">
        <v>0</v>
      </c>
      <c r="X48" s="96">
        <v>0</v>
      </c>
      <c r="Y48" s="96">
        <v>0</v>
      </c>
    </row>
    <row r="49" spans="1:25" s="152" customFormat="1">
      <c r="A49" s="57" t="s">
        <v>469</v>
      </c>
      <c r="B49" s="77">
        <v>1000</v>
      </c>
      <c r="C49" s="72">
        <v>10</v>
      </c>
      <c r="D49" s="72">
        <v>2</v>
      </c>
      <c r="E49" s="132">
        <v>1.01</v>
      </c>
      <c r="F49" s="133">
        <v>276.572</v>
      </c>
      <c r="G49" s="75">
        <v>2</v>
      </c>
      <c r="H49" s="133">
        <f t="shared" si="1"/>
        <v>553.14400000000001</v>
      </c>
      <c r="I49" s="153"/>
      <c r="J49" s="109" t="s">
        <v>542</v>
      </c>
      <c r="K49" s="136">
        <v>49</v>
      </c>
      <c r="M49" s="11" t="s">
        <v>495</v>
      </c>
      <c r="N49" s="130">
        <v>88</v>
      </c>
      <c r="O49" s="96"/>
      <c r="P49" s="96"/>
      <c r="Q49" s="96">
        <v>88</v>
      </c>
      <c r="R49" s="96"/>
      <c r="S49" s="96"/>
      <c r="T49" s="96">
        <v>19</v>
      </c>
      <c r="U49" s="131">
        <v>2</v>
      </c>
      <c r="V49" s="96">
        <v>6</v>
      </c>
      <c r="W49" s="96">
        <v>0</v>
      </c>
      <c r="X49" s="96">
        <v>0</v>
      </c>
      <c r="Y49" s="96">
        <v>0</v>
      </c>
    </row>
    <row r="50" spans="1:25" s="152" customFormat="1">
      <c r="A50" s="11" t="s">
        <v>469</v>
      </c>
      <c r="B50" s="62">
        <v>1000</v>
      </c>
      <c r="C50" s="47">
        <v>10</v>
      </c>
      <c r="D50" s="47">
        <v>2</v>
      </c>
      <c r="E50" s="111">
        <v>1.01</v>
      </c>
      <c r="F50" s="112">
        <v>276.572</v>
      </c>
      <c r="G50" s="45">
        <v>1</v>
      </c>
      <c r="H50" s="112">
        <f t="shared" si="1"/>
        <v>276.572</v>
      </c>
      <c r="I50" s="153"/>
      <c r="J50" s="11" t="s">
        <v>495</v>
      </c>
      <c r="K50" s="99">
        <v>88</v>
      </c>
      <c r="M50" s="5" t="s">
        <v>677</v>
      </c>
      <c r="N50" s="130">
        <v>14</v>
      </c>
      <c r="O50" s="96"/>
      <c r="P50" s="96"/>
      <c r="Q50" s="96">
        <v>14</v>
      </c>
      <c r="R50" s="96"/>
      <c r="S50" s="96"/>
      <c r="T50" s="96">
        <v>19</v>
      </c>
      <c r="U50" s="131">
        <v>0.5</v>
      </c>
      <c r="V50" s="96">
        <v>0</v>
      </c>
      <c r="W50" s="96">
        <v>0</v>
      </c>
      <c r="X50" s="96">
        <v>0</v>
      </c>
      <c r="Y50" s="96">
        <v>0</v>
      </c>
    </row>
    <row r="51" spans="1:25" s="152" customFormat="1">
      <c r="A51" s="52" t="s">
        <v>478</v>
      </c>
      <c r="B51" s="113">
        <v>1000</v>
      </c>
      <c r="C51" s="126">
        <v>9</v>
      </c>
      <c r="D51" s="126">
        <v>0</v>
      </c>
      <c r="E51" s="127">
        <v>2.0499999999999998</v>
      </c>
      <c r="F51" s="128">
        <v>403.16800000000001</v>
      </c>
      <c r="G51" s="52">
        <v>6</v>
      </c>
      <c r="H51" s="128">
        <f t="shared" si="1"/>
        <v>2419.0079999999998</v>
      </c>
      <c r="I51" s="153"/>
      <c r="J51" s="11" t="s">
        <v>702</v>
      </c>
      <c r="K51" s="99">
        <v>36</v>
      </c>
      <c r="M51" s="109" t="s">
        <v>411</v>
      </c>
      <c r="N51" s="130">
        <v>144</v>
      </c>
      <c r="O51" s="96">
        <v>144</v>
      </c>
      <c r="P51" s="96"/>
      <c r="Q51" s="96"/>
      <c r="R51" s="96"/>
      <c r="S51" s="96"/>
      <c r="T51" s="96">
        <v>17</v>
      </c>
      <c r="U51" s="131">
        <v>3</v>
      </c>
      <c r="V51" s="96">
        <v>0</v>
      </c>
      <c r="W51" s="96">
        <v>0</v>
      </c>
      <c r="X51" s="96">
        <v>0</v>
      </c>
      <c r="Y51" s="96">
        <v>0</v>
      </c>
    </row>
    <row r="52" spans="1:25" s="152" customFormat="1">
      <c r="A52" s="144" t="s">
        <v>667</v>
      </c>
      <c r="B52" s="145">
        <v>800</v>
      </c>
      <c r="C52" s="146">
        <v>10</v>
      </c>
      <c r="D52" s="146">
        <v>3</v>
      </c>
      <c r="E52" s="147">
        <v>2.99</v>
      </c>
      <c r="F52" s="148">
        <v>243.07300000000001</v>
      </c>
      <c r="G52" s="144">
        <v>26</v>
      </c>
      <c r="H52" s="148">
        <f t="shared" si="1"/>
        <v>6319.8980000000001</v>
      </c>
      <c r="I52" s="153"/>
      <c r="J52" s="11" t="s">
        <v>671</v>
      </c>
      <c r="K52" s="99">
        <v>2</v>
      </c>
      <c r="M52" s="109" t="s">
        <v>542</v>
      </c>
      <c r="N52" s="130">
        <v>49</v>
      </c>
      <c r="O52" s="96">
        <v>49</v>
      </c>
      <c r="P52" s="96"/>
      <c r="Q52" s="96"/>
      <c r="R52" s="96"/>
      <c r="S52" s="96"/>
      <c r="T52" s="96">
        <v>17</v>
      </c>
      <c r="U52" s="131">
        <v>0</v>
      </c>
      <c r="V52" s="96">
        <v>0</v>
      </c>
      <c r="W52" s="96">
        <v>0</v>
      </c>
      <c r="X52" s="96">
        <v>0</v>
      </c>
      <c r="Y52" s="96">
        <v>0</v>
      </c>
    </row>
    <row r="53" spans="1:25" s="152" customFormat="1">
      <c r="A53" s="67" t="s">
        <v>667</v>
      </c>
      <c r="B53" s="69">
        <v>800</v>
      </c>
      <c r="C53" s="64">
        <v>10</v>
      </c>
      <c r="D53" s="64">
        <v>3</v>
      </c>
      <c r="E53" s="134">
        <v>2.99</v>
      </c>
      <c r="F53" s="135">
        <v>243.07300000000001</v>
      </c>
      <c r="G53" s="67">
        <v>6</v>
      </c>
      <c r="H53" s="135">
        <f t="shared" si="1"/>
        <v>1458.4380000000001</v>
      </c>
      <c r="I53" s="151"/>
      <c r="J53" s="109" t="s">
        <v>559</v>
      </c>
      <c r="K53" s="136">
        <v>4</v>
      </c>
      <c r="M53" s="109" t="s">
        <v>478</v>
      </c>
      <c r="N53" s="130">
        <v>6</v>
      </c>
      <c r="O53" s="96">
        <v>6</v>
      </c>
      <c r="P53" s="96"/>
      <c r="Q53" s="96"/>
      <c r="R53" s="96"/>
      <c r="S53" s="96"/>
      <c r="T53" s="96">
        <v>16</v>
      </c>
      <c r="U53" s="131">
        <v>2</v>
      </c>
      <c r="V53" s="96">
        <v>0</v>
      </c>
      <c r="W53" s="96">
        <v>0</v>
      </c>
      <c r="X53" s="96">
        <v>0</v>
      </c>
      <c r="Y53" s="96">
        <v>0</v>
      </c>
    </row>
    <row r="54" spans="1:25" s="152" customFormat="1">
      <c r="A54" s="75" t="s">
        <v>667</v>
      </c>
      <c r="B54" s="77">
        <v>800</v>
      </c>
      <c r="C54" s="72">
        <v>10</v>
      </c>
      <c r="D54" s="72">
        <v>3</v>
      </c>
      <c r="E54" s="132">
        <v>2.99</v>
      </c>
      <c r="F54" s="133">
        <v>243.07300000000001</v>
      </c>
      <c r="G54" s="75">
        <v>1</v>
      </c>
      <c r="H54" s="133">
        <f t="shared" si="1"/>
        <v>243.07300000000001</v>
      </c>
      <c r="I54" s="151"/>
      <c r="J54" s="109" t="s">
        <v>312</v>
      </c>
      <c r="K54" s="136">
        <v>2</v>
      </c>
      <c r="M54" s="11" t="s">
        <v>469</v>
      </c>
      <c r="N54" s="130">
        <v>16</v>
      </c>
      <c r="O54" s="96"/>
      <c r="P54" s="96"/>
      <c r="Q54" s="96">
        <v>16</v>
      </c>
      <c r="R54" s="96"/>
      <c r="S54" s="96"/>
      <c r="T54" s="96">
        <v>15</v>
      </c>
      <c r="U54" s="160">
        <v>440</v>
      </c>
      <c r="V54" s="96">
        <v>0</v>
      </c>
      <c r="W54" s="96">
        <v>0</v>
      </c>
      <c r="X54" s="161">
        <v>100</v>
      </c>
      <c r="Y54" s="161">
        <v>3520</v>
      </c>
    </row>
    <row r="55" spans="1:25" s="152" customFormat="1">
      <c r="A55" s="45" t="s">
        <v>667</v>
      </c>
      <c r="B55" s="62">
        <v>800</v>
      </c>
      <c r="C55" s="47">
        <v>10</v>
      </c>
      <c r="D55" s="47">
        <v>3</v>
      </c>
      <c r="E55" s="111">
        <v>2.99</v>
      </c>
      <c r="F55" s="112">
        <v>243.07300000000001</v>
      </c>
      <c r="G55" s="45">
        <v>1</v>
      </c>
      <c r="H55" s="112">
        <f t="shared" si="1"/>
        <v>243.07300000000001</v>
      </c>
      <c r="I55" s="151"/>
      <c r="J55" s="11" t="s">
        <v>680</v>
      </c>
      <c r="K55" s="99">
        <v>2</v>
      </c>
      <c r="M55" s="11" t="s">
        <v>578</v>
      </c>
      <c r="N55" s="130">
        <v>3</v>
      </c>
      <c r="O55" s="96"/>
      <c r="P55" s="96"/>
      <c r="Q55" s="96"/>
      <c r="R55" s="96"/>
      <c r="S55" s="96">
        <v>4</v>
      </c>
      <c r="T55" s="96">
        <v>15</v>
      </c>
      <c r="U55" s="131">
        <v>158</v>
      </c>
      <c r="V55" s="96">
        <v>0</v>
      </c>
      <c r="W55" s="96">
        <v>0</v>
      </c>
      <c r="X55" s="96">
        <v>20</v>
      </c>
      <c r="Y55" s="96">
        <v>20</v>
      </c>
    </row>
    <row r="56" spans="1:25" s="152" customFormat="1">
      <c r="A56" s="58" t="s">
        <v>490</v>
      </c>
      <c r="B56" s="69">
        <v>800</v>
      </c>
      <c r="C56" s="64">
        <v>11</v>
      </c>
      <c r="D56" s="64">
        <v>3</v>
      </c>
      <c r="E56" s="134">
        <v>1.1200000000000001</v>
      </c>
      <c r="F56" s="135">
        <v>212.78100000000001</v>
      </c>
      <c r="G56" s="67">
        <v>4</v>
      </c>
      <c r="H56" s="135">
        <f t="shared" si="1"/>
        <v>851.12400000000002</v>
      </c>
      <c r="I56" s="151"/>
      <c r="J56" s="109" t="s">
        <v>499</v>
      </c>
      <c r="K56" s="136">
        <v>162</v>
      </c>
      <c r="M56" s="109" t="s">
        <v>549</v>
      </c>
      <c r="N56" s="130">
        <v>10</v>
      </c>
      <c r="O56" s="96">
        <v>10</v>
      </c>
      <c r="P56" s="96"/>
      <c r="Q56" s="96"/>
      <c r="R56" s="96"/>
      <c r="S56" s="96"/>
      <c r="T56" s="96">
        <v>15</v>
      </c>
      <c r="U56" s="131">
        <v>0</v>
      </c>
      <c r="V56" s="96">
        <v>0</v>
      </c>
      <c r="W56" s="96">
        <v>0</v>
      </c>
      <c r="X56" s="96">
        <v>0</v>
      </c>
      <c r="Y56" s="96">
        <v>0</v>
      </c>
    </row>
    <row r="57" spans="1:25" s="152" customFormat="1">
      <c r="A57" s="52" t="s">
        <v>660</v>
      </c>
      <c r="B57" s="113">
        <v>600</v>
      </c>
      <c r="C57" s="126">
        <v>10</v>
      </c>
      <c r="D57" s="126">
        <v>2</v>
      </c>
      <c r="E57" s="127">
        <v>2.0099999999999998</v>
      </c>
      <c r="F57" s="128">
        <v>123.117</v>
      </c>
      <c r="G57" s="52">
        <v>2</v>
      </c>
      <c r="H57" s="128">
        <f t="shared" si="1"/>
        <v>246.23400000000001</v>
      </c>
      <c r="I57" s="151"/>
      <c r="J57" s="109" t="s">
        <v>479</v>
      </c>
      <c r="K57" s="136">
        <v>1</v>
      </c>
      <c r="M57" s="109" t="s">
        <v>553</v>
      </c>
      <c r="N57" s="130">
        <v>2</v>
      </c>
      <c r="O57" s="96"/>
      <c r="P57" s="96"/>
      <c r="Q57" s="96"/>
      <c r="R57" s="96"/>
      <c r="S57" s="96"/>
      <c r="T57" s="96">
        <v>12</v>
      </c>
      <c r="U57" s="131">
        <v>0</v>
      </c>
      <c r="V57" s="96">
        <v>0</v>
      </c>
      <c r="W57" s="96">
        <v>0</v>
      </c>
      <c r="X57" s="96">
        <v>0</v>
      </c>
      <c r="Y57" s="96">
        <v>0</v>
      </c>
    </row>
    <row r="58" spans="1:25" s="152" customFormat="1">
      <c r="A58" s="45" t="s">
        <v>660</v>
      </c>
      <c r="B58" s="62">
        <v>600</v>
      </c>
      <c r="C58" s="47">
        <v>10</v>
      </c>
      <c r="D58" s="47">
        <v>2</v>
      </c>
      <c r="E58" s="111">
        <v>2.0099999999999998</v>
      </c>
      <c r="F58" s="112">
        <v>123.117</v>
      </c>
      <c r="G58" s="45">
        <v>2</v>
      </c>
      <c r="H58" s="112">
        <f t="shared" si="1"/>
        <v>246.23400000000001</v>
      </c>
      <c r="I58" s="151"/>
      <c r="J58" s="109" t="s">
        <v>480</v>
      </c>
      <c r="K58" s="136">
        <v>1</v>
      </c>
      <c r="M58" s="5" t="s">
        <v>668</v>
      </c>
      <c r="N58" s="130">
        <v>4</v>
      </c>
      <c r="O58" s="96"/>
      <c r="P58" s="96"/>
      <c r="Q58" s="96">
        <v>4</v>
      </c>
      <c r="R58" s="96"/>
      <c r="S58" s="96"/>
      <c r="T58" s="96">
        <v>11</v>
      </c>
      <c r="U58" s="131">
        <v>5</v>
      </c>
      <c r="V58" s="96">
        <v>0</v>
      </c>
      <c r="W58" s="96">
        <v>0</v>
      </c>
      <c r="X58" s="96">
        <v>0</v>
      </c>
      <c r="Y58" s="96">
        <v>0</v>
      </c>
    </row>
    <row r="59" spans="1:25" s="152" customFormat="1">
      <c r="A59" s="52" t="s">
        <v>419</v>
      </c>
      <c r="B59" s="113">
        <v>600</v>
      </c>
      <c r="C59" s="126">
        <v>10</v>
      </c>
      <c r="D59" s="126">
        <v>2</v>
      </c>
      <c r="E59" s="127">
        <v>2.0099999999999998</v>
      </c>
      <c r="F59" s="128">
        <v>512.82100000000003</v>
      </c>
      <c r="G59" s="52">
        <v>3</v>
      </c>
      <c r="H59" s="128">
        <f t="shared" si="1"/>
        <v>1538.4630000000002</v>
      </c>
      <c r="I59" s="151"/>
      <c r="J59" s="11" t="s">
        <v>425</v>
      </c>
      <c r="K59" s="99">
        <v>53</v>
      </c>
      <c r="M59" s="11" t="s">
        <v>670</v>
      </c>
      <c r="N59" s="130">
        <v>46</v>
      </c>
      <c r="O59" s="96"/>
      <c r="P59" s="96"/>
      <c r="Q59" s="96">
        <v>46</v>
      </c>
      <c r="R59" s="96"/>
      <c r="S59" s="96"/>
      <c r="T59" s="96">
        <v>11</v>
      </c>
      <c r="U59" s="131">
        <v>4</v>
      </c>
      <c r="V59" s="96">
        <v>0</v>
      </c>
      <c r="W59" s="96">
        <v>0</v>
      </c>
      <c r="X59" s="96">
        <v>0</v>
      </c>
      <c r="Y59" s="96">
        <v>0</v>
      </c>
    </row>
    <row r="60" spans="1:25" s="152" customFormat="1">
      <c r="A60" s="45" t="s">
        <v>541</v>
      </c>
      <c r="B60" s="62">
        <v>600</v>
      </c>
      <c r="C60" s="47">
        <v>9</v>
      </c>
      <c r="D60" s="47">
        <v>0</v>
      </c>
      <c r="E60" s="111">
        <v>3.31</v>
      </c>
      <c r="F60" s="112">
        <v>536.49599999999998</v>
      </c>
      <c r="G60" s="45">
        <v>13</v>
      </c>
      <c r="H60" s="112">
        <f t="shared" si="1"/>
        <v>6974.4479999999994</v>
      </c>
      <c r="I60" s="151"/>
      <c r="J60" s="109" t="s">
        <v>1093</v>
      </c>
      <c r="K60" s="136">
        <v>1</v>
      </c>
      <c r="M60" s="109" t="s">
        <v>499</v>
      </c>
      <c r="N60" s="130">
        <v>162</v>
      </c>
      <c r="O60" s="96">
        <v>162</v>
      </c>
      <c r="P60" s="96"/>
      <c r="Q60" s="96"/>
      <c r="R60" s="96"/>
      <c r="S60" s="96"/>
      <c r="T60" s="96">
        <v>11</v>
      </c>
      <c r="U60" s="131">
        <v>0</v>
      </c>
      <c r="V60" s="96">
        <v>0</v>
      </c>
      <c r="W60" s="96">
        <v>0</v>
      </c>
      <c r="X60" s="96">
        <v>0</v>
      </c>
      <c r="Y60" s="96">
        <v>0</v>
      </c>
    </row>
    <row r="61" spans="1:25" s="152" customFormat="1">
      <c r="A61" s="45" t="s">
        <v>542</v>
      </c>
      <c r="B61" s="62">
        <v>600</v>
      </c>
      <c r="C61" s="47">
        <v>10</v>
      </c>
      <c r="D61" s="47">
        <v>0</v>
      </c>
      <c r="E61" s="111">
        <v>6.11</v>
      </c>
      <c r="F61" s="112">
        <v>301.822</v>
      </c>
      <c r="G61" s="45">
        <v>49</v>
      </c>
      <c r="H61" s="112">
        <f t="shared" si="1"/>
        <v>14789.278</v>
      </c>
      <c r="I61" s="151"/>
      <c r="J61" s="109" t="s">
        <v>538</v>
      </c>
      <c r="K61" s="136">
        <v>13</v>
      </c>
      <c r="M61" s="5" t="s">
        <v>663</v>
      </c>
      <c r="N61" s="130">
        <v>19</v>
      </c>
      <c r="O61" s="96"/>
      <c r="P61" s="96">
        <v>19</v>
      </c>
      <c r="Q61" s="96"/>
      <c r="R61" s="96"/>
      <c r="S61" s="96"/>
      <c r="T61" s="96">
        <v>10</v>
      </c>
      <c r="U61" s="131">
        <v>73</v>
      </c>
      <c r="V61" s="96">
        <v>0</v>
      </c>
      <c r="W61" s="96">
        <v>0</v>
      </c>
      <c r="X61" s="96">
        <v>42</v>
      </c>
      <c r="Y61" s="96">
        <v>8</v>
      </c>
    </row>
    <row r="62" spans="1:25" s="152" customFormat="1">
      <c r="A62" s="52" t="s">
        <v>411</v>
      </c>
      <c r="B62" s="113">
        <v>600</v>
      </c>
      <c r="C62" s="126">
        <v>10</v>
      </c>
      <c r="D62" s="126">
        <v>0</v>
      </c>
      <c r="E62" s="127">
        <v>3.7</v>
      </c>
      <c r="F62" s="128">
        <v>245.911</v>
      </c>
      <c r="G62" s="52">
        <v>144</v>
      </c>
      <c r="H62" s="128">
        <f t="shared" si="1"/>
        <v>35411.184000000001</v>
      </c>
      <c r="I62" s="151"/>
      <c r="J62" s="109" t="s">
        <v>411</v>
      </c>
      <c r="K62" s="136">
        <v>144</v>
      </c>
      <c r="M62" s="5" t="s">
        <v>660</v>
      </c>
      <c r="N62" s="130">
        <v>4</v>
      </c>
      <c r="O62" s="96"/>
      <c r="P62" s="96"/>
      <c r="Q62" s="96">
        <v>4</v>
      </c>
      <c r="R62" s="96"/>
      <c r="S62" s="96"/>
      <c r="T62" s="96">
        <v>10</v>
      </c>
      <c r="U62" s="131">
        <v>25</v>
      </c>
      <c r="V62" s="96">
        <v>0</v>
      </c>
      <c r="W62" s="96">
        <v>0</v>
      </c>
      <c r="X62" s="96">
        <v>80</v>
      </c>
      <c r="Y62" s="96">
        <v>0</v>
      </c>
    </row>
    <row r="63" spans="1:25" s="152" customFormat="1">
      <c r="A63" s="45" t="s">
        <v>555</v>
      </c>
      <c r="B63" s="62">
        <v>500</v>
      </c>
      <c r="C63" s="47">
        <v>10</v>
      </c>
      <c r="D63" s="47">
        <v>0</v>
      </c>
      <c r="E63" s="111">
        <v>2.1</v>
      </c>
      <c r="F63" s="112">
        <v>244.60300000000001</v>
      </c>
      <c r="G63" s="45">
        <v>1</v>
      </c>
      <c r="H63" s="112">
        <f t="shared" si="1"/>
        <v>244.60300000000001</v>
      </c>
      <c r="I63" s="151"/>
      <c r="J63" s="11" t="s">
        <v>525</v>
      </c>
      <c r="K63" s="99">
        <v>6</v>
      </c>
      <c r="M63" s="11" t="s">
        <v>425</v>
      </c>
      <c r="N63" s="130">
        <v>53</v>
      </c>
      <c r="O63" s="96"/>
      <c r="P63" s="96"/>
      <c r="Q63" s="96"/>
      <c r="R63" s="96">
        <v>53</v>
      </c>
      <c r="S63" s="96"/>
      <c r="T63" s="96">
        <v>10</v>
      </c>
      <c r="U63" s="131">
        <v>2</v>
      </c>
      <c r="V63" s="96">
        <v>0</v>
      </c>
      <c r="W63" s="96">
        <v>0</v>
      </c>
      <c r="X63" s="96">
        <v>0</v>
      </c>
      <c r="Y63" s="96">
        <v>0</v>
      </c>
    </row>
    <row r="64" spans="1:25" s="152" customFormat="1">
      <c r="A64" s="154" t="s">
        <v>575</v>
      </c>
      <c r="B64" s="155">
        <v>500</v>
      </c>
      <c r="C64" s="156">
        <v>10</v>
      </c>
      <c r="D64" s="156">
        <v>2</v>
      </c>
      <c r="E64" s="157">
        <v>1.04</v>
      </c>
      <c r="F64" s="158">
        <v>103.45</v>
      </c>
      <c r="G64" s="159">
        <v>8</v>
      </c>
      <c r="H64" s="158">
        <f t="shared" si="1"/>
        <v>827.6</v>
      </c>
      <c r="I64" s="151"/>
      <c r="J64" s="11" t="s">
        <v>469</v>
      </c>
      <c r="K64" s="99">
        <v>16</v>
      </c>
      <c r="M64" s="109" t="s">
        <v>559</v>
      </c>
      <c r="N64" s="130">
        <v>4</v>
      </c>
      <c r="O64" s="96">
        <v>4</v>
      </c>
      <c r="P64" s="96"/>
      <c r="Q64" s="96"/>
      <c r="R64" s="96"/>
      <c r="S64" s="96"/>
      <c r="T64" s="96">
        <v>10</v>
      </c>
      <c r="U64" s="131">
        <v>0</v>
      </c>
      <c r="V64" s="96">
        <v>0</v>
      </c>
      <c r="W64" s="96">
        <v>0</v>
      </c>
      <c r="X64" s="96">
        <v>0</v>
      </c>
      <c r="Y64" s="96">
        <v>0</v>
      </c>
    </row>
    <row r="65" spans="1:25" s="152" customFormat="1">
      <c r="A65" s="57" t="s">
        <v>575</v>
      </c>
      <c r="B65" s="77">
        <v>500</v>
      </c>
      <c r="C65" s="72">
        <v>10</v>
      </c>
      <c r="D65" s="72">
        <v>2</v>
      </c>
      <c r="E65" s="132">
        <v>1.04</v>
      </c>
      <c r="F65" s="133">
        <v>103.45</v>
      </c>
      <c r="G65" s="75">
        <v>7</v>
      </c>
      <c r="H65" s="133">
        <f t="shared" si="1"/>
        <v>724.15</v>
      </c>
      <c r="I65" s="151"/>
      <c r="J65" s="109" t="s">
        <v>625</v>
      </c>
      <c r="K65" s="136">
        <v>2</v>
      </c>
      <c r="M65" s="5" t="s">
        <v>667</v>
      </c>
      <c r="N65" s="130">
        <v>36</v>
      </c>
      <c r="O65" s="96"/>
      <c r="P65" s="96"/>
      <c r="Q65" s="96"/>
      <c r="R65" s="96">
        <v>36</v>
      </c>
      <c r="S65" s="96"/>
      <c r="T65" s="96">
        <v>9</v>
      </c>
      <c r="U65" s="131">
        <v>16</v>
      </c>
      <c r="V65" s="96">
        <v>0</v>
      </c>
      <c r="W65" s="96">
        <v>31</v>
      </c>
      <c r="X65" s="96">
        <v>0</v>
      </c>
      <c r="Y65" s="96">
        <v>0</v>
      </c>
    </row>
    <row r="66" spans="1:25" s="152" customFormat="1">
      <c r="A66" s="54" t="s">
        <v>575</v>
      </c>
      <c r="B66" s="113">
        <v>500</v>
      </c>
      <c r="C66" s="126">
        <v>10</v>
      </c>
      <c r="D66" s="126">
        <v>2</v>
      </c>
      <c r="E66" s="127">
        <v>1.04</v>
      </c>
      <c r="F66" s="128">
        <v>103.45</v>
      </c>
      <c r="G66" s="52">
        <v>4</v>
      </c>
      <c r="H66" s="128">
        <f t="shared" ref="H66:H97" si="2">F66*G66</f>
        <v>413.8</v>
      </c>
      <c r="I66" s="151"/>
      <c r="J66" s="11" t="s">
        <v>490</v>
      </c>
      <c r="K66" s="99">
        <v>4</v>
      </c>
      <c r="M66" s="5" t="s">
        <v>665</v>
      </c>
      <c r="N66" s="130">
        <v>30</v>
      </c>
      <c r="O66" s="96"/>
      <c r="P66" s="96"/>
      <c r="Q66" s="96"/>
      <c r="R66" s="96">
        <v>30</v>
      </c>
      <c r="S66" s="96"/>
      <c r="T66" s="96">
        <v>9</v>
      </c>
      <c r="U66" s="131">
        <v>5</v>
      </c>
      <c r="V66" s="96">
        <v>0</v>
      </c>
      <c r="W66" s="96">
        <v>0</v>
      </c>
      <c r="X66" s="96">
        <v>0</v>
      </c>
      <c r="Y66" s="96">
        <v>0</v>
      </c>
    </row>
    <row r="67" spans="1:25" s="152" customFormat="1">
      <c r="A67" s="11" t="s">
        <v>575</v>
      </c>
      <c r="B67" s="62">
        <v>500</v>
      </c>
      <c r="C67" s="47">
        <v>10</v>
      </c>
      <c r="D67" s="47">
        <v>2</v>
      </c>
      <c r="E67" s="111">
        <v>1.04</v>
      </c>
      <c r="F67" s="112">
        <v>103.45</v>
      </c>
      <c r="G67" s="45">
        <v>1</v>
      </c>
      <c r="H67" s="112">
        <f t="shared" si="2"/>
        <v>103.45</v>
      </c>
      <c r="I67" s="151"/>
      <c r="J67" s="109" t="s">
        <v>488</v>
      </c>
      <c r="K67" s="136">
        <v>8</v>
      </c>
      <c r="M67" s="11" t="s">
        <v>543</v>
      </c>
      <c r="N67" s="130">
        <v>31</v>
      </c>
      <c r="O67" s="96"/>
      <c r="P67" s="96"/>
      <c r="Q67" s="96">
        <v>31</v>
      </c>
      <c r="R67" s="96"/>
      <c r="S67" s="96"/>
      <c r="T67" s="96">
        <v>9</v>
      </c>
      <c r="U67" s="131">
        <v>1</v>
      </c>
      <c r="V67" s="96">
        <v>0</v>
      </c>
      <c r="W67" s="96">
        <v>0</v>
      </c>
      <c r="X67" s="96">
        <v>0</v>
      </c>
      <c r="Y67" s="96">
        <v>0</v>
      </c>
    </row>
    <row r="68" spans="1:25" s="152" customFormat="1">
      <c r="A68" s="75" t="s">
        <v>922</v>
      </c>
      <c r="B68" s="77">
        <v>500</v>
      </c>
      <c r="C68" s="72">
        <v>10</v>
      </c>
      <c r="D68" s="72">
        <v>2</v>
      </c>
      <c r="E68" s="132">
        <v>1.29</v>
      </c>
      <c r="F68" s="133">
        <v>78.245000000000005</v>
      </c>
      <c r="G68" s="75">
        <v>12</v>
      </c>
      <c r="H68" s="133">
        <f t="shared" si="2"/>
        <v>938.94</v>
      </c>
      <c r="I68" s="151"/>
      <c r="J68" s="11" t="s">
        <v>659</v>
      </c>
      <c r="K68" s="99">
        <v>84</v>
      </c>
      <c r="M68" s="5" t="s">
        <v>575</v>
      </c>
      <c r="N68" s="130">
        <v>20</v>
      </c>
      <c r="O68" s="96"/>
      <c r="P68" s="96"/>
      <c r="Q68" s="96">
        <v>20</v>
      </c>
      <c r="R68" s="96"/>
      <c r="S68" s="96"/>
      <c r="T68" s="96">
        <v>8</v>
      </c>
      <c r="U68" s="131">
        <v>12.5</v>
      </c>
      <c r="V68" s="96">
        <v>0</v>
      </c>
      <c r="W68" s="96">
        <v>0</v>
      </c>
      <c r="X68" s="96">
        <v>68</v>
      </c>
      <c r="Y68" s="96">
        <v>120</v>
      </c>
    </row>
    <row r="69" spans="1:25" s="152" customFormat="1">
      <c r="A69" s="45" t="s">
        <v>922</v>
      </c>
      <c r="B69" s="62">
        <v>500</v>
      </c>
      <c r="C69" s="47">
        <v>10</v>
      </c>
      <c r="D69" s="47">
        <v>2</v>
      </c>
      <c r="E69" s="111">
        <v>1.29</v>
      </c>
      <c r="F69" s="112">
        <v>78.245000000000005</v>
      </c>
      <c r="G69" s="45">
        <v>5</v>
      </c>
      <c r="H69" s="112">
        <f t="shared" si="2"/>
        <v>391.22500000000002</v>
      </c>
      <c r="I69" s="151"/>
      <c r="J69" s="11" t="s">
        <v>666</v>
      </c>
      <c r="K69" s="99">
        <v>71</v>
      </c>
      <c r="M69" s="11" t="s">
        <v>672</v>
      </c>
      <c r="N69" s="130">
        <v>1</v>
      </c>
      <c r="O69" s="96"/>
      <c r="P69" s="96"/>
      <c r="Q69" s="96"/>
      <c r="R69" s="96"/>
      <c r="S69" s="96">
        <v>1</v>
      </c>
      <c r="T69" s="96">
        <v>8</v>
      </c>
      <c r="U69" s="131">
        <v>15</v>
      </c>
      <c r="V69" s="96">
        <v>0</v>
      </c>
      <c r="W69" s="96">
        <v>0</v>
      </c>
      <c r="X69" s="96">
        <v>0</v>
      </c>
      <c r="Y69" s="96">
        <v>0</v>
      </c>
    </row>
    <row r="70" spans="1:25" s="58" customFormat="1">
      <c r="A70" s="52" t="s">
        <v>922</v>
      </c>
      <c r="B70" s="113">
        <v>500</v>
      </c>
      <c r="C70" s="126">
        <v>10</v>
      </c>
      <c r="D70" s="126">
        <v>2</v>
      </c>
      <c r="E70" s="127">
        <v>1.29</v>
      </c>
      <c r="F70" s="128">
        <v>78.245000000000005</v>
      </c>
      <c r="G70" s="52">
        <v>1</v>
      </c>
      <c r="H70" s="128">
        <f t="shared" si="2"/>
        <v>78.245000000000005</v>
      </c>
      <c r="I70" s="162"/>
      <c r="J70" s="11" t="s">
        <v>675</v>
      </c>
      <c r="K70" s="99">
        <v>38</v>
      </c>
      <c r="M70" s="5" t="s">
        <v>922</v>
      </c>
      <c r="N70" s="130">
        <v>19</v>
      </c>
      <c r="O70" s="96"/>
      <c r="P70" s="96"/>
      <c r="Q70" s="96">
        <v>19</v>
      </c>
      <c r="R70" s="96"/>
      <c r="S70" s="96"/>
      <c r="T70" s="96">
        <v>7</v>
      </c>
      <c r="U70" s="160">
        <v>220</v>
      </c>
      <c r="V70" s="96">
        <v>0</v>
      </c>
      <c r="W70" s="96">
        <v>0</v>
      </c>
      <c r="X70" s="161">
        <v>50</v>
      </c>
      <c r="Y70" s="161">
        <v>1760</v>
      </c>
    </row>
    <row r="71" spans="1:25" s="58" customFormat="1">
      <c r="A71" s="67" t="s">
        <v>922</v>
      </c>
      <c r="B71" s="69">
        <v>500</v>
      </c>
      <c r="C71" s="64">
        <v>10</v>
      </c>
      <c r="D71" s="64">
        <v>2</v>
      </c>
      <c r="E71" s="134">
        <v>1.29</v>
      </c>
      <c r="F71" s="135">
        <v>78.245000000000005</v>
      </c>
      <c r="G71" s="67">
        <v>1</v>
      </c>
      <c r="H71" s="135">
        <f t="shared" si="2"/>
        <v>78.245000000000005</v>
      </c>
      <c r="I71" s="162"/>
      <c r="J71" s="11" t="s">
        <v>677</v>
      </c>
      <c r="K71" s="99">
        <v>14</v>
      </c>
      <c r="M71" s="11" t="s">
        <v>930</v>
      </c>
      <c r="N71" s="130">
        <v>2</v>
      </c>
      <c r="O71" s="96"/>
      <c r="P71" s="96"/>
      <c r="Q71" s="96"/>
      <c r="R71" s="96">
        <v>2</v>
      </c>
      <c r="S71" s="96"/>
      <c r="T71" s="96">
        <v>7</v>
      </c>
      <c r="U71" s="160">
        <v>220</v>
      </c>
      <c r="V71" s="96">
        <v>0</v>
      </c>
      <c r="W71" s="96">
        <v>0</v>
      </c>
      <c r="X71" s="161">
        <v>50</v>
      </c>
      <c r="Y71" s="161">
        <v>1760</v>
      </c>
    </row>
    <row r="72" spans="1:25" s="58" customFormat="1">
      <c r="A72" s="144" t="s">
        <v>930</v>
      </c>
      <c r="B72" s="145">
        <v>500</v>
      </c>
      <c r="C72" s="146">
        <v>11</v>
      </c>
      <c r="D72" s="146">
        <v>3</v>
      </c>
      <c r="E72" s="147">
        <v>2.4900000000000002</v>
      </c>
      <c r="F72" s="148">
        <v>105.47499999999999</v>
      </c>
      <c r="G72" s="144">
        <v>2</v>
      </c>
      <c r="H72" s="148">
        <f t="shared" si="2"/>
        <v>210.95</v>
      </c>
      <c r="I72" s="162"/>
      <c r="J72" s="109" t="s">
        <v>478</v>
      </c>
      <c r="K72" s="136">
        <v>6</v>
      </c>
      <c r="M72" s="109" t="s">
        <v>312</v>
      </c>
      <c r="N72" s="130">
        <v>2</v>
      </c>
      <c r="O72" s="96">
        <v>2</v>
      </c>
      <c r="P72" s="96"/>
      <c r="Q72" s="96"/>
      <c r="R72" s="96"/>
      <c r="S72" s="96"/>
      <c r="T72" s="96">
        <v>7</v>
      </c>
      <c r="U72" s="131">
        <v>15</v>
      </c>
      <c r="V72" s="96">
        <v>0</v>
      </c>
      <c r="W72" s="96">
        <v>0</v>
      </c>
      <c r="X72" s="96">
        <v>0</v>
      </c>
      <c r="Y72" s="96">
        <v>0</v>
      </c>
    </row>
    <row r="73" spans="1:25" s="58" customFormat="1">
      <c r="A73" s="45" t="s">
        <v>553</v>
      </c>
      <c r="B73" s="62">
        <v>500</v>
      </c>
      <c r="C73" s="47">
        <v>10</v>
      </c>
      <c r="D73" s="47">
        <v>0</v>
      </c>
      <c r="E73" s="111">
        <v>4.5</v>
      </c>
      <c r="F73" s="112">
        <v>173.49799999999999</v>
      </c>
      <c r="G73" s="45">
        <v>2</v>
      </c>
      <c r="H73" s="112">
        <f t="shared" si="2"/>
        <v>346.99599999999998</v>
      </c>
      <c r="I73" s="162"/>
      <c r="J73" s="11" t="s">
        <v>519</v>
      </c>
      <c r="K73" s="99">
        <v>4</v>
      </c>
      <c r="M73" s="11" t="s">
        <v>565</v>
      </c>
      <c r="N73" s="130">
        <v>12</v>
      </c>
      <c r="O73" s="96"/>
      <c r="P73" s="96"/>
      <c r="Q73" s="96">
        <v>12</v>
      </c>
      <c r="R73" s="96"/>
      <c r="S73" s="96"/>
      <c r="T73" s="96">
        <v>7</v>
      </c>
      <c r="U73" s="131">
        <v>8</v>
      </c>
      <c r="V73" s="96">
        <v>0</v>
      </c>
      <c r="W73" s="96">
        <v>0</v>
      </c>
      <c r="X73" s="96">
        <v>0</v>
      </c>
      <c r="Y73" s="96">
        <v>0</v>
      </c>
    </row>
    <row r="74" spans="1:25" s="58" customFormat="1">
      <c r="A74" s="52" t="s">
        <v>663</v>
      </c>
      <c r="B74" s="113">
        <v>400</v>
      </c>
      <c r="C74" s="126">
        <v>10</v>
      </c>
      <c r="D74" s="126">
        <v>1</v>
      </c>
      <c r="E74" s="127">
        <v>1.02</v>
      </c>
      <c r="F74" s="128">
        <v>64.387</v>
      </c>
      <c r="G74" s="52">
        <v>7</v>
      </c>
      <c r="H74" s="128">
        <f t="shared" si="2"/>
        <v>450.709</v>
      </c>
      <c r="I74" s="162"/>
      <c r="J74" s="11" t="s">
        <v>463</v>
      </c>
      <c r="K74" s="99">
        <v>15</v>
      </c>
      <c r="M74" s="109" t="s">
        <v>550</v>
      </c>
      <c r="N74" s="130">
        <v>20</v>
      </c>
      <c r="O74" s="96">
        <v>20</v>
      </c>
      <c r="P74" s="96"/>
      <c r="Q74" s="96"/>
      <c r="R74" s="96"/>
      <c r="S74" s="96"/>
      <c r="T74" s="96">
        <v>7</v>
      </c>
      <c r="U74" s="131">
        <v>0</v>
      </c>
      <c r="V74" s="96">
        <v>0</v>
      </c>
      <c r="W74" s="96">
        <v>0</v>
      </c>
      <c r="X74" s="96">
        <v>0</v>
      </c>
      <c r="Y74" s="96">
        <v>0</v>
      </c>
    </row>
    <row r="75" spans="1:25" s="58" customFormat="1">
      <c r="A75" s="75" t="s">
        <v>663</v>
      </c>
      <c r="B75" s="77">
        <v>400</v>
      </c>
      <c r="C75" s="72">
        <v>10</v>
      </c>
      <c r="D75" s="72">
        <v>1</v>
      </c>
      <c r="E75" s="132">
        <v>1.02</v>
      </c>
      <c r="F75" s="133">
        <v>64.387</v>
      </c>
      <c r="G75" s="75">
        <v>6</v>
      </c>
      <c r="H75" s="133">
        <f t="shared" si="2"/>
        <v>386.322</v>
      </c>
      <c r="I75" s="162"/>
      <c r="J75" s="11" t="s">
        <v>931</v>
      </c>
      <c r="K75" s="99">
        <v>1</v>
      </c>
      <c r="M75" s="5" t="s">
        <v>662</v>
      </c>
      <c r="N75" s="130">
        <v>36</v>
      </c>
      <c r="O75" s="96"/>
      <c r="P75" s="96">
        <v>36</v>
      </c>
      <c r="Q75" s="96"/>
      <c r="R75" s="96"/>
      <c r="S75" s="96"/>
      <c r="T75" s="96">
        <v>6</v>
      </c>
      <c r="U75" s="131">
        <v>69</v>
      </c>
      <c r="V75" s="96">
        <v>0</v>
      </c>
      <c r="W75" s="96">
        <v>0</v>
      </c>
      <c r="X75" s="96">
        <v>10</v>
      </c>
      <c r="Y75" s="96">
        <v>20</v>
      </c>
    </row>
    <row r="76" spans="1:25" s="58" customFormat="1">
      <c r="A76" s="67" t="s">
        <v>663</v>
      </c>
      <c r="B76" s="69">
        <v>400</v>
      </c>
      <c r="C76" s="64">
        <v>10</v>
      </c>
      <c r="D76" s="64">
        <v>1</v>
      </c>
      <c r="E76" s="134">
        <v>1.02</v>
      </c>
      <c r="F76" s="135">
        <v>64.387</v>
      </c>
      <c r="G76" s="67">
        <v>4</v>
      </c>
      <c r="H76" s="135">
        <f t="shared" si="2"/>
        <v>257.548</v>
      </c>
      <c r="I76" s="162"/>
      <c r="J76" s="109" t="s">
        <v>550</v>
      </c>
      <c r="K76" s="136">
        <v>20</v>
      </c>
      <c r="M76" s="11" t="s">
        <v>570</v>
      </c>
      <c r="N76" s="130">
        <v>3</v>
      </c>
      <c r="O76" s="96"/>
      <c r="P76" s="96"/>
      <c r="Q76" s="96">
        <v>3</v>
      </c>
      <c r="R76" s="96"/>
      <c r="S76" s="96"/>
      <c r="T76" s="96">
        <v>6</v>
      </c>
      <c r="U76" s="131">
        <v>64</v>
      </c>
      <c r="V76" s="96">
        <v>0</v>
      </c>
      <c r="W76" s="96">
        <v>0</v>
      </c>
      <c r="X76" s="96">
        <v>0</v>
      </c>
      <c r="Y76" s="96">
        <v>0</v>
      </c>
    </row>
    <row r="77" spans="1:25" s="58" customFormat="1">
      <c r="A77" s="45" t="s">
        <v>663</v>
      </c>
      <c r="B77" s="62">
        <v>400</v>
      </c>
      <c r="C77" s="47">
        <v>10</v>
      </c>
      <c r="D77" s="47">
        <v>1</v>
      </c>
      <c r="E77" s="111">
        <v>1.02</v>
      </c>
      <c r="F77" s="112">
        <v>64.387</v>
      </c>
      <c r="G77" s="45">
        <v>2</v>
      </c>
      <c r="H77" s="112">
        <f t="shared" si="2"/>
        <v>128.774</v>
      </c>
      <c r="I77" s="162"/>
      <c r="J77" s="11" t="s">
        <v>502</v>
      </c>
      <c r="K77" s="99">
        <v>8</v>
      </c>
      <c r="M77" s="163" t="s">
        <v>682</v>
      </c>
      <c r="N77" s="130">
        <v>17</v>
      </c>
      <c r="O77" s="96"/>
      <c r="P77" s="96"/>
      <c r="Q77" s="96">
        <v>17</v>
      </c>
      <c r="R77" s="96"/>
      <c r="S77" s="96"/>
      <c r="T77" s="96">
        <v>6</v>
      </c>
      <c r="U77" s="131">
        <v>0.5</v>
      </c>
      <c r="V77" s="96">
        <v>0</v>
      </c>
      <c r="W77" s="96">
        <v>0</v>
      </c>
      <c r="X77" s="96">
        <v>0</v>
      </c>
      <c r="Y77" s="96">
        <v>0</v>
      </c>
    </row>
    <row r="78" spans="1:25" s="58" customFormat="1">
      <c r="A78" s="57" t="s">
        <v>498</v>
      </c>
      <c r="B78" s="77">
        <v>400</v>
      </c>
      <c r="C78" s="72">
        <v>10</v>
      </c>
      <c r="D78" s="72">
        <v>0</v>
      </c>
      <c r="E78" s="132">
        <v>4.45</v>
      </c>
      <c r="F78" s="133">
        <v>137.63499999999999</v>
      </c>
      <c r="G78" s="75">
        <v>261</v>
      </c>
      <c r="H78" s="133">
        <f t="shared" si="2"/>
        <v>35922.735000000001</v>
      </c>
      <c r="I78" s="162"/>
      <c r="J78" s="109" t="s">
        <v>917</v>
      </c>
      <c r="K78" s="136">
        <v>1</v>
      </c>
      <c r="M78" s="5" t="s">
        <v>924</v>
      </c>
      <c r="N78" s="130">
        <v>53</v>
      </c>
      <c r="O78" s="96"/>
      <c r="P78" s="96"/>
      <c r="Q78" s="96">
        <v>53</v>
      </c>
      <c r="R78" s="96"/>
      <c r="S78" s="96"/>
      <c r="T78" s="96">
        <v>5</v>
      </c>
      <c r="U78" s="160">
        <v>44</v>
      </c>
      <c r="V78" s="96">
        <v>0</v>
      </c>
      <c r="W78" s="96">
        <v>0</v>
      </c>
      <c r="X78" s="161">
        <v>15</v>
      </c>
      <c r="Y78" s="161">
        <v>528</v>
      </c>
    </row>
    <row r="79" spans="1:25" s="58" customFormat="1">
      <c r="A79" s="11" t="s">
        <v>498</v>
      </c>
      <c r="B79" s="62">
        <v>400</v>
      </c>
      <c r="C79" s="47">
        <v>10</v>
      </c>
      <c r="D79" s="47">
        <v>0</v>
      </c>
      <c r="E79" s="111">
        <v>4.45</v>
      </c>
      <c r="F79" s="112">
        <v>137.63499999999999</v>
      </c>
      <c r="G79" s="45">
        <v>18</v>
      </c>
      <c r="H79" s="112">
        <f t="shared" si="2"/>
        <v>2477.4299999999998</v>
      </c>
      <c r="I79" s="162"/>
      <c r="J79" s="11" t="s">
        <v>553</v>
      </c>
      <c r="K79" s="99">
        <v>2</v>
      </c>
      <c r="M79" s="5" t="s">
        <v>664</v>
      </c>
      <c r="N79" s="130">
        <v>29</v>
      </c>
      <c r="O79" s="96"/>
      <c r="P79" s="96"/>
      <c r="Q79" s="96">
        <v>29</v>
      </c>
      <c r="R79" s="96"/>
      <c r="S79" s="96"/>
      <c r="T79" s="96">
        <v>5</v>
      </c>
      <c r="U79" s="131">
        <v>44.5</v>
      </c>
      <c r="V79" s="96">
        <v>0</v>
      </c>
      <c r="W79" s="96">
        <v>0</v>
      </c>
      <c r="X79" s="96">
        <v>10</v>
      </c>
      <c r="Y79" s="96">
        <v>12</v>
      </c>
    </row>
    <row r="80" spans="1:25" s="58" customFormat="1">
      <c r="A80" s="45" t="s">
        <v>549</v>
      </c>
      <c r="B80" s="62">
        <v>400</v>
      </c>
      <c r="C80" s="47">
        <v>9</v>
      </c>
      <c r="D80" s="47">
        <v>0</v>
      </c>
      <c r="E80" s="111">
        <v>2.2000000000000002</v>
      </c>
      <c r="F80" s="112">
        <v>210.66800000000001</v>
      </c>
      <c r="G80" s="45">
        <v>10</v>
      </c>
      <c r="H80" s="112">
        <f t="shared" si="2"/>
        <v>2106.6800000000003</v>
      </c>
      <c r="I80" s="162"/>
      <c r="J80" s="11" t="s">
        <v>429</v>
      </c>
      <c r="K80" s="99">
        <v>20</v>
      </c>
      <c r="M80" s="5" t="s">
        <v>666</v>
      </c>
      <c r="N80" s="130">
        <v>71</v>
      </c>
      <c r="O80" s="96"/>
      <c r="P80" s="96"/>
      <c r="Q80" s="96">
        <v>71</v>
      </c>
      <c r="R80" s="96"/>
      <c r="S80" s="96"/>
      <c r="T80" s="96">
        <v>4</v>
      </c>
      <c r="U80" s="131">
        <v>16.5</v>
      </c>
      <c r="V80" s="96">
        <v>0</v>
      </c>
      <c r="W80" s="96">
        <v>0</v>
      </c>
      <c r="X80" s="96">
        <v>0</v>
      </c>
      <c r="Y80" s="96">
        <v>0</v>
      </c>
    </row>
    <row r="81" spans="1:25" s="58" customFormat="1">
      <c r="A81" s="57" t="s">
        <v>501</v>
      </c>
      <c r="B81" s="77">
        <v>400</v>
      </c>
      <c r="C81" s="72">
        <v>10</v>
      </c>
      <c r="D81" s="72">
        <v>0</v>
      </c>
      <c r="E81" s="132">
        <v>1.0900000000000001</v>
      </c>
      <c r="F81" s="133">
        <v>297.25099999999998</v>
      </c>
      <c r="G81" s="75">
        <v>1</v>
      </c>
      <c r="H81" s="133">
        <f t="shared" si="2"/>
        <v>297.25099999999998</v>
      </c>
      <c r="I81" s="162"/>
      <c r="J81" s="11" t="s">
        <v>698</v>
      </c>
      <c r="K81" s="99">
        <v>15</v>
      </c>
      <c r="M81" s="5" t="s">
        <v>659</v>
      </c>
      <c r="N81" s="130">
        <v>84</v>
      </c>
      <c r="O81" s="96"/>
      <c r="P81" s="96"/>
      <c r="Q81" s="96">
        <v>84</v>
      </c>
      <c r="R81" s="96"/>
      <c r="S81" s="96"/>
      <c r="T81" s="96">
        <v>4</v>
      </c>
      <c r="U81" s="131">
        <v>7.5</v>
      </c>
      <c r="V81" s="96">
        <v>0</v>
      </c>
      <c r="W81" s="96">
        <v>0</v>
      </c>
      <c r="X81" s="96">
        <v>0</v>
      </c>
      <c r="Y81" s="96">
        <v>0</v>
      </c>
    </row>
    <row r="82" spans="1:25" s="58" customFormat="1">
      <c r="A82" s="75" t="s">
        <v>661</v>
      </c>
      <c r="B82" s="77">
        <v>400</v>
      </c>
      <c r="C82" s="72">
        <v>10</v>
      </c>
      <c r="D82" s="72">
        <v>2</v>
      </c>
      <c r="E82" s="132">
        <v>1.5</v>
      </c>
      <c r="F82" s="133">
        <v>81.245999999999995</v>
      </c>
      <c r="G82" s="75">
        <v>25</v>
      </c>
      <c r="H82" s="133">
        <f t="shared" si="2"/>
        <v>2031.1499999999999</v>
      </c>
      <c r="I82" s="162"/>
      <c r="J82" s="11" t="s">
        <v>665</v>
      </c>
      <c r="K82" s="99">
        <v>30</v>
      </c>
      <c r="M82" s="11" t="s">
        <v>376</v>
      </c>
      <c r="N82" s="130">
        <v>5</v>
      </c>
      <c r="O82" s="96"/>
      <c r="P82" s="96">
        <v>5</v>
      </c>
      <c r="Q82" s="96"/>
      <c r="R82" s="96"/>
      <c r="S82" s="96"/>
      <c r="T82" s="96">
        <v>4</v>
      </c>
      <c r="U82" s="131">
        <v>2</v>
      </c>
      <c r="V82" s="96">
        <v>0</v>
      </c>
      <c r="W82" s="96">
        <v>0</v>
      </c>
      <c r="X82" s="96">
        <v>0</v>
      </c>
      <c r="Y82" s="96">
        <v>0</v>
      </c>
    </row>
    <row r="83" spans="1:25" s="58" customFormat="1">
      <c r="A83" s="52" t="s">
        <v>661</v>
      </c>
      <c r="B83" s="113">
        <v>400</v>
      </c>
      <c r="C83" s="126">
        <v>10</v>
      </c>
      <c r="D83" s="126">
        <v>2</v>
      </c>
      <c r="E83" s="127">
        <v>1.5</v>
      </c>
      <c r="F83" s="128">
        <v>81.245999999999995</v>
      </c>
      <c r="G83" s="52">
        <v>6</v>
      </c>
      <c r="H83" s="128">
        <f t="shared" si="2"/>
        <v>487.476</v>
      </c>
      <c r="I83" s="162"/>
      <c r="J83" s="11" t="s">
        <v>658</v>
      </c>
      <c r="K83" s="99">
        <v>125</v>
      </c>
      <c r="M83" s="11" t="s">
        <v>702</v>
      </c>
      <c r="N83" s="130">
        <v>36</v>
      </c>
      <c r="O83" s="96"/>
      <c r="P83" s="96"/>
      <c r="Q83" s="96"/>
      <c r="R83" s="96">
        <v>36</v>
      </c>
      <c r="S83" s="96"/>
      <c r="T83" s="96">
        <v>4</v>
      </c>
      <c r="U83" s="131">
        <v>1</v>
      </c>
      <c r="V83" s="96">
        <v>0</v>
      </c>
      <c r="W83" s="96">
        <v>0</v>
      </c>
      <c r="X83" s="96">
        <v>0</v>
      </c>
      <c r="Y83" s="96">
        <v>0</v>
      </c>
    </row>
    <row r="84" spans="1:25" s="150" customFormat="1">
      <c r="A84" s="67" t="s">
        <v>661</v>
      </c>
      <c r="B84" s="69">
        <v>400</v>
      </c>
      <c r="C84" s="64">
        <v>10</v>
      </c>
      <c r="D84" s="64">
        <v>2</v>
      </c>
      <c r="E84" s="134">
        <v>1.5</v>
      </c>
      <c r="F84" s="135">
        <v>81.245999999999995</v>
      </c>
      <c r="G84" s="67">
        <v>2</v>
      </c>
      <c r="H84" s="135">
        <f t="shared" si="2"/>
        <v>162.49199999999999</v>
      </c>
      <c r="I84" s="164"/>
      <c r="J84" s="109" t="s">
        <v>863</v>
      </c>
      <c r="K84" s="136">
        <v>1</v>
      </c>
      <c r="M84" s="163" t="s">
        <v>680</v>
      </c>
      <c r="N84" s="130">
        <v>2</v>
      </c>
      <c r="O84" s="96"/>
      <c r="P84" s="96"/>
      <c r="Q84" s="96"/>
      <c r="R84" s="96"/>
      <c r="S84" s="96">
        <v>2</v>
      </c>
      <c r="T84" s="96">
        <v>4</v>
      </c>
      <c r="U84" s="131">
        <v>0.25</v>
      </c>
      <c r="V84" s="96">
        <v>0</v>
      </c>
      <c r="W84" s="96">
        <v>0</v>
      </c>
      <c r="X84" s="96">
        <v>0</v>
      </c>
      <c r="Y84" s="96">
        <v>0</v>
      </c>
    </row>
    <row r="85" spans="1:25" s="150" customFormat="1">
      <c r="A85" s="144" t="s">
        <v>661</v>
      </c>
      <c r="B85" s="145">
        <v>400</v>
      </c>
      <c r="C85" s="146">
        <v>10</v>
      </c>
      <c r="D85" s="146">
        <v>2</v>
      </c>
      <c r="E85" s="147">
        <v>1.5</v>
      </c>
      <c r="F85" s="148">
        <v>81.245999999999995</v>
      </c>
      <c r="G85" s="144">
        <v>2</v>
      </c>
      <c r="H85" s="148">
        <f t="shared" si="2"/>
        <v>162.49199999999999</v>
      </c>
      <c r="I85" s="164"/>
      <c r="J85" s="11" t="s">
        <v>493</v>
      </c>
      <c r="K85" s="99">
        <v>8</v>
      </c>
      <c r="M85" s="5" t="s">
        <v>675</v>
      </c>
      <c r="N85" s="130">
        <v>38</v>
      </c>
      <c r="O85" s="96"/>
      <c r="P85" s="96"/>
      <c r="Q85" s="96">
        <v>38</v>
      </c>
      <c r="R85" s="96"/>
      <c r="S85" s="96"/>
      <c r="T85" s="96">
        <v>3</v>
      </c>
      <c r="U85" s="131">
        <v>28.5</v>
      </c>
      <c r="V85" s="96">
        <v>0</v>
      </c>
      <c r="W85" s="96">
        <v>0</v>
      </c>
      <c r="X85" s="96">
        <v>0</v>
      </c>
      <c r="Y85" s="96">
        <v>0</v>
      </c>
    </row>
    <row r="86" spans="1:25" s="150" customFormat="1">
      <c r="A86" s="57" t="s">
        <v>495</v>
      </c>
      <c r="B86" s="77">
        <v>400</v>
      </c>
      <c r="C86" s="72">
        <v>10</v>
      </c>
      <c r="D86" s="72">
        <v>2</v>
      </c>
      <c r="E86" s="132">
        <v>3.08</v>
      </c>
      <c r="F86" s="133">
        <v>228.71799999999999</v>
      </c>
      <c r="G86" s="75">
        <v>88</v>
      </c>
      <c r="H86" s="133">
        <f t="shared" si="2"/>
        <v>20127.183999999997</v>
      </c>
      <c r="I86" s="164"/>
      <c r="J86" s="11" t="s">
        <v>838</v>
      </c>
      <c r="K86" s="99">
        <v>12</v>
      </c>
      <c r="M86" s="109" t="s">
        <v>998</v>
      </c>
      <c r="N86" s="165">
        <v>27</v>
      </c>
      <c r="O86" s="130">
        <v>27</v>
      </c>
      <c r="P86" s="130"/>
      <c r="Q86" s="130"/>
      <c r="R86" s="130"/>
      <c r="S86" s="130"/>
      <c r="T86" s="130">
        <v>27</v>
      </c>
      <c r="U86" s="89">
        <v>55</v>
      </c>
      <c r="V86" s="130">
        <v>0</v>
      </c>
      <c r="W86" s="130">
        <v>0</v>
      </c>
      <c r="X86" s="130">
        <v>0</v>
      </c>
      <c r="Y86" s="130">
        <v>0</v>
      </c>
    </row>
    <row r="87" spans="1:25" s="150" customFormat="1">
      <c r="A87" s="52" t="s">
        <v>480</v>
      </c>
      <c r="B87" s="113">
        <v>400</v>
      </c>
      <c r="C87" s="126">
        <v>11</v>
      </c>
      <c r="D87" s="126">
        <v>0</v>
      </c>
      <c r="E87" s="127">
        <v>6.2</v>
      </c>
      <c r="F87" s="128">
        <v>331.58</v>
      </c>
      <c r="G87" s="52">
        <v>1</v>
      </c>
      <c r="H87" s="128">
        <f t="shared" si="2"/>
        <v>331.58</v>
      </c>
      <c r="I87" s="164"/>
      <c r="J87" s="11" t="s">
        <v>486</v>
      </c>
      <c r="K87" s="99">
        <v>2</v>
      </c>
      <c r="M87" s="5" t="s">
        <v>838</v>
      </c>
      <c r="N87" s="130">
        <v>12</v>
      </c>
      <c r="O87" s="96"/>
      <c r="P87" s="96"/>
      <c r="Q87" s="96"/>
      <c r="R87" s="96"/>
      <c r="S87" s="96">
        <v>12</v>
      </c>
      <c r="T87" s="96">
        <v>1</v>
      </c>
      <c r="U87" s="131">
        <v>6.5</v>
      </c>
      <c r="V87" s="96">
        <v>0</v>
      </c>
      <c r="W87" s="96">
        <v>0</v>
      </c>
      <c r="X87" s="96">
        <v>0</v>
      </c>
      <c r="Y87" s="96">
        <v>0</v>
      </c>
    </row>
    <row r="88" spans="1:25" s="150" customFormat="1">
      <c r="A88" s="67" t="s">
        <v>658</v>
      </c>
      <c r="B88" s="69">
        <v>400</v>
      </c>
      <c r="C88" s="64">
        <v>10</v>
      </c>
      <c r="D88" s="64">
        <v>2</v>
      </c>
      <c r="E88" s="134">
        <v>2.5</v>
      </c>
      <c r="F88" s="135">
        <v>167.274</v>
      </c>
      <c r="G88" s="67">
        <v>57</v>
      </c>
      <c r="H88" s="135">
        <f t="shared" si="2"/>
        <v>9534.6180000000004</v>
      </c>
      <c r="I88" s="164"/>
    </row>
    <row r="89" spans="1:25" s="150" customFormat="1">
      <c r="A89" s="144" t="s">
        <v>658</v>
      </c>
      <c r="B89" s="145">
        <v>400</v>
      </c>
      <c r="C89" s="146">
        <v>10</v>
      </c>
      <c r="D89" s="146">
        <v>2</v>
      </c>
      <c r="E89" s="147">
        <v>2.5</v>
      </c>
      <c r="F89" s="148">
        <v>167.274</v>
      </c>
      <c r="G89" s="144">
        <v>34</v>
      </c>
      <c r="H89" s="148">
        <f t="shared" si="2"/>
        <v>5687.3159999999998</v>
      </c>
      <c r="I89" s="164"/>
      <c r="J89" s="11" t="s">
        <v>964</v>
      </c>
      <c r="M89" s="11" t="s">
        <v>962</v>
      </c>
      <c r="N89" s="96">
        <v>2037</v>
      </c>
      <c r="O89" s="96">
        <v>870</v>
      </c>
      <c r="P89" s="96">
        <v>64</v>
      </c>
      <c r="Q89" s="96">
        <v>870</v>
      </c>
      <c r="R89" s="96">
        <v>198</v>
      </c>
      <c r="S89" s="96">
        <v>32</v>
      </c>
    </row>
    <row r="90" spans="1:25" s="150" customFormat="1">
      <c r="A90" s="45" t="s">
        <v>658</v>
      </c>
      <c r="B90" s="62">
        <v>400</v>
      </c>
      <c r="C90" s="47">
        <v>10</v>
      </c>
      <c r="D90" s="47">
        <v>2</v>
      </c>
      <c r="E90" s="111">
        <v>2.5</v>
      </c>
      <c r="F90" s="112">
        <v>167.274</v>
      </c>
      <c r="G90" s="45">
        <v>24</v>
      </c>
      <c r="H90" s="112">
        <f t="shared" si="2"/>
        <v>4014.576</v>
      </c>
      <c r="I90" s="164"/>
      <c r="J90" s="11" t="s">
        <v>965</v>
      </c>
      <c r="M90" s="11"/>
      <c r="P90" s="11" t="s">
        <v>966</v>
      </c>
    </row>
    <row r="91" spans="1:25" s="150" customFormat="1">
      <c r="A91" s="75" t="s">
        <v>658</v>
      </c>
      <c r="B91" s="77">
        <v>400</v>
      </c>
      <c r="C91" s="72">
        <v>10</v>
      </c>
      <c r="D91" s="72">
        <v>2</v>
      </c>
      <c r="E91" s="132">
        <v>2.5</v>
      </c>
      <c r="F91" s="133">
        <v>167.274</v>
      </c>
      <c r="G91" s="75">
        <v>6</v>
      </c>
      <c r="H91" s="133">
        <f t="shared" si="2"/>
        <v>1003.644</v>
      </c>
      <c r="I91" s="164"/>
      <c r="M91" s="11" t="s">
        <v>971</v>
      </c>
      <c r="N91" s="96">
        <v>207</v>
      </c>
    </row>
    <row r="92" spans="1:25" s="150" customFormat="1">
      <c r="A92" s="52" t="s">
        <v>658</v>
      </c>
      <c r="B92" s="113">
        <v>400</v>
      </c>
      <c r="C92" s="126">
        <v>10</v>
      </c>
      <c r="D92" s="126">
        <v>2</v>
      </c>
      <c r="E92" s="127">
        <v>2.5</v>
      </c>
      <c r="F92" s="128">
        <v>167.274</v>
      </c>
      <c r="G92" s="172">
        <v>4</v>
      </c>
      <c r="H92" s="128">
        <f t="shared" si="2"/>
        <v>669.096</v>
      </c>
      <c r="I92" s="164"/>
      <c r="M92" s="11" t="s">
        <v>977</v>
      </c>
      <c r="N92" s="96">
        <v>40</v>
      </c>
    </row>
    <row r="93" spans="1:25" s="150" customFormat="1">
      <c r="A93" s="45" t="s">
        <v>543</v>
      </c>
      <c r="B93" s="62">
        <v>300</v>
      </c>
      <c r="C93" s="47">
        <v>10</v>
      </c>
      <c r="D93" s="47">
        <v>2</v>
      </c>
      <c r="E93" s="111">
        <v>4.58</v>
      </c>
      <c r="F93" s="112">
        <v>81.557000000000002</v>
      </c>
      <c r="G93" s="45">
        <v>31</v>
      </c>
      <c r="H93" s="112">
        <f t="shared" si="2"/>
        <v>2528.2670000000003</v>
      </c>
      <c r="I93" s="164"/>
      <c r="M93" s="11" t="s">
        <v>978</v>
      </c>
      <c r="N93" s="11"/>
    </row>
    <row r="94" spans="1:25" s="105" customFormat="1">
      <c r="A94" s="57" t="s">
        <v>499</v>
      </c>
      <c r="B94" s="77">
        <v>300</v>
      </c>
      <c r="C94" s="72">
        <v>9</v>
      </c>
      <c r="D94" s="72">
        <v>0</v>
      </c>
      <c r="E94" s="132">
        <v>1.55</v>
      </c>
      <c r="F94" s="133">
        <v>165.97200000000001</v>
      </c>
      <c r="G94" s="75">
        <v>149</v>
      </c>
      <c r="H94" s="133">
        <f t="shared" si="2"/>
        <v>24729.828000000001</v>
      </c>
      <c r="J94" s="150"/>
      <c r="K94" s="150"/>
    </row>
    <row r="95" spans="1:25">
      <c r="A95" s="11" t="s">
        <v>499</v>
      </c>
      <c r="B95" s="62">
        <v>300</v>
      </c>
      <c r="C95" s="47">
        <v>9</v>
      </c>
      <c r="D95" s="47">
        <v>0</v>
      </c>
      <c r="E95" s="111">
        <v>1.55</v>
      </c>
      <c r="F95" s="112">
        <v>165.97200000000001</v>
      </c>
      <c r="G95" s="45">
        <v>13</v>
      </c>
      <c r="H95" s="112">
        <f t="shared" si="2"/>
        <v>2157.636</v>
      </c>
      <c r="J95" s="11" t="s">
        <v>972</v>
      </c>
      <c r="K95" s="105"/>
    </row>
    <row r="96" spans="1:25">
      <c r="A96" s="75" t="s">
        <v>668</v>
      </c>
      <c r="B96" s="77">
        <v>200</v>
      </c>
      <c r="C96" s="72">
        <v>10</v>
      </c>
      <c r="D96" s="72">
        <v>2</v>
      </c>
      <c r="E96" s="132">
        <v>1</v>
      </c>
      <c r="F96" s="133">
        <v>46.226999999999997</v>
      </c>
      <c r="G96" s="75">
        <v>2</v>
      </c>
      <c r="H96" s="133">
        <f t="shared" si="2"/>
        <v>92.453999999999994</v>
      </c>
      <c r="J96" s="11" t="s">
        <v>973</v>
      </c>
    </row>
    <row r="97" spans="1:10">
      <c r="A97" s="67" t="s">
        <v>668</v>
      </c>
      <c r="B97" s="69">
        <v>200</v>
      </c>
      <c r="C97" s="64">
        <v>10</v>
      </c>
      <c r="D97" s="64">
        <v>2</v>
      </c>
      <c r="E97" s="134">
        <v>1</v>
      </c>
      <c r="F97" s="135">
        <v>46.226999999999997</v>
      </c>
      <c r="G97" s="67">
        <v>1</v>
      </c>
      <c r="H97" s="135">
        <f t="shared" si="2"/>
        <v>46.226999999999997</v>
      </c>
      <c r="J97" s="11" t="s">
        <v>974</v>
      </c>
    </row>
    <row r="98" spans="1:10">
      <c r="A98" s="45" t="s">
        <v>668</v>
      </c>
      <c r="B98" s="62">
        <v>200</v>
      </c>
      <c r="C98" s="47">
        <v>10</v>
      </c>
      <c r="D98" s="47">
        <v>2</v>
      </c>
      <c r="E98" s="111">
        <v>1</v>
      </c>
      <c r="F98" s="112">
        <v>46.226999999999997</v>
      </c>
      <c r="G98" s="45">
        <v>1</v>
      </c>
      <c r="H98" s="112">
        <f t="shared" ref="H98:H129" si="3">F98*G98</f>
        <v>46.226999999999997</v>
      </c>
      <c r="J98" s="105" t="s">
        <v>975</v>
      </c>
    </row>
    <row r="99" spans="1:10">
      <c r="A99" s="138" t="s">
        <v>672</v>
      </c>
      <c r="B99" s="139">
        <v>200</v>
      </c>
      <c r="C99" s="140">
        <v>11</v>
      </c>
      <c r="D99" s="140">
        <v>4</v>
      </c>
      <c r="E99" s="141">
        <v>2.0699999999999998</v>
      </c>
      <c r="F99" s="142">
        <v>67.158000000000001</v>
      </c>
      <c r="G99" s="143">
        <v>1</v>
      </c>
      <c r="H99" s="142">
        <f t="shared" si="3"/>
        <v>67.158000000000001</v>
      </c>
      <c r="J99" s="11" t="s">
        <v>976</v>
      </c>
    </row>
    <row r="100" spans="1:10">
      <c r="A100" s="144" t="s">
        <v>670</v>
      </c>
      <c r="B100" s="145">
        <v>200</v>
      </c>
      <c r="C100" s="146">
        <v>10</v>
      </c>
      <c r="D100" s="146">
        <v>2</v>
      </c>
      <c r="E100" s="147">
        <v>2.0299999999999998</v>
      </c>
      <c r="F100" s="148">
        <v>82.912000000000006</v>
      </c>
      <c r="G100" s="144">
        <v>23</v>
      </c>
      <c r="H100" s="148">
        <f t="shared" si="3"/>
        <v>1906.9760000000001</v>
      </c>
    </row>
    <row r="101" spans="1:10">
      <c r="A101" s="75" t="s">
        <v>670</v>
      </c>
      <c r="B101" s="77">
        <v>200</v>
      </c>
      <c r="C101" s="72">
        <v>10</v>
      </c>
      <c r="D101" s="72">
        <v>2</v>
      </c>
      <c r="E101" s="132">
        <v>2.0299999999999998</v>
      </c>
      <c r="F101" s="133">
        <v>82.912000000000006</v>
      </c>
      <c r="G101" s="75">
        <v>14</v>
      </c>
      <c r="H101" s="133">
        <f t="shared" si="3"/>
        <v>1160.768</v>
      </c>
    </row>
    <row r="102" spans="1:10">
      <c r="A102" s="52" t="s">
        <v>670</v>
      </c>
      <c r="B102" s="113">
        <v>200</v>
      </c>
      <c r="C102" s="126">
        <v>10</v>
      </c>
      <c r="D102" s="126">
        <v>2</v>
      </c>
      <c r="E102" s="127">
        <v>2.0299999999999998</v>
      </c>
      <c r="F102" s="128">
        <v>82.912000000000006</v>
      </c>
      <c r="G102" s="52">
        <v>9</v>
      </c>
      <c r="H102" s="128">
        <f t="shared" si="3"/>
        <v>746.20800000000008</v>
      </c>
    </row>
    <row r="103" spans="1:10">
      <c r="A103" s="45" t="s">
        <v>662</v>
      </c>
      <c r="B103" s="62">
        <v>200</v>
      </c>
      <c r="C103" s="47">
        <v>10</v>
      </c>
      <c r="D103" s="47">
        <v>1</v>
      </c>
      <c r="E103" s="111">
        <v>1.01</v>
      </c>
      <c r="F103" s="112">
        <v>35.884</v>
      </c>
      <c r="G103" s="45">
        <v>16</v>
      </c>
      <c r="H103" s="112">
        <f t="shared" si="3"/>
        <v>574.14400000000001</v>
      </c>
      <c r="I103" s="114"/>
    </row>
    <row r="104" spans="1:10">
      <c r="A104" s="75" t="s">
        <v>662</v>
      </c>
      <c r="B104" s="77">
        <v>200</v>
      </c>
      <c r="C104" s="72">
        <v>10</v>
      </c>
      <c r="D104" s="72">
        <v>1</v>
      </c>
      <c r="E104" s="132">
        <v>1.01</v>
      </c>
      <c r="F104" s="133">
        <v>35.884</v>
      </c>
      <c r="G104" s="75">
        <v>11</v>
      </c>
      <c r="H104" s="133">
        <f t="shared" si="3"/>
        <v>394.72399999999999</v>
      </c>
      <c r="I104" s="114"/>
    </row>
    <row r="105" spans="1:10">
      <c r="A105" s="52" t="s">
        <v>662</v>
      </c>
      <c r="B105" s="113">
        <v>200</v>
      </c>
      <c r="C105" s="126">
        <v>10</v>
      </c>
      <c r="D105" s="126">
        <v>1</v>
      </c>
      <c r="E105" s="127">
        <v>1.01</v>
      </c>
      <c r="F105" s="128">
        <v>35.884</v>
      </c>
      <c r="G105" s="52">
        <v>9</v>
      </c>
      <c r="H105" s="128">
        <f t="shared" si="3"/>
        <v>322.95600000000002</v>
      </c>
    </row>
    <row r="106" spans="1:10">
      <c r="A106" s="52" t="s">
        <v>664</v>
      </c>
      <c r="B106" s="113">
        <v>200</v>
      </c>
      <c r="C106" s="126">
        <v>10</v>
      </c>
      <c r="D106" s="126">
        <v>2</v>
      </c>
      <c r="E106" s="127">
        <v>1.1000000000000001</v>
      </c>
      <c r="F106" s="128">
        <v>42.524999999999999</v>
      </c>
      <c r="G106" s="52">
        <v>12</v>
      </c>
      <c r="H106" s="128">
        <f t="shared" si="3"/>
        <v>510.29999999999995</v>
      </c>
      <c r="I106" s="114"/>
    </row>
    <row r="107" spans="1:10">
      <c r="A107" s="75" t="s">
        <v>664</v>
      </c>
      <c r="B107" s="77">
        <v>200</v>
      </c>
      <c r="C107" s="72">
        <v>10</v>
      </c>
      <c r="D107" s="72">
        <v>2</v>
      </c>
      <c r="E107" s="132">
        <v>1.1000000000000001</v>
      </c>
      <c r="F107" s="133">
        <v>42.524999999999999</v>
      </c>
      <c r="G107" s="75">
        <v>9</v>
      </c>
      <c r="H107" s="133">
        <f t="shared" si="3"/>
        <v>382.72499999999997</v>
      </c>
    </row>
    <row r="108" spans="1:10">
      <c r="A108" s="45" t="s">
        <v>664</v>
      </c>
      <c r="B108" s="62">
        <v>200</v>
      </c>
      <c r="C108" s="47">
        <v>10</v>
      </c>
      <c r="D108" s="47">
        <v>2</v>
      </c>
      <c r="E108" s="111">
        <v>1.1000000000000001</v>
      </c>
      <c r="F108" s="112">
        <v>42.524999999999999</v>
      </c>
      <c r="G108" s="45">
        <v>8</v>
      </c>
      <c r="H108" s="112">
        <f t="shared" si="3"/>
        <v>340.2</v>
      </c>
    </row>
    <row r="109" spans="1:10">
      <c r="A109" s="138" t="s">
        <v>570</v>
      </c>
      <c r="B109" s="139">
        <v>200</v>
      </c>
      <c r="C109" s="140">
        <v>11</v>
      </c>
      <c r="D109" s="140">
        <v>2</v>
      </c>
      <c r="E109" s="141">
        <v>2.12</v>
      </c>
      <c r="F109" s="142">
        <v>48.414999999999999</v>
      </c>
      <c r="G109" s="143">
        <v>3</v>
      </c>
      <c r="H109" s="142">
        <f t="shared" si="3"/>
        <v>145.245</v>
      </c>
    </row>
    <row r="110" spans="1:10">
      <c r="A110" s="11" t="s">
        <v>559</v>
      </c>
      <c r="B110" s="62">
        <v>200</v>
      </c>
      <c r="C110" s="47">
        <v>9</v>
      </c>
      <c r="D110" s="47">
        <v>0</v>
      </c>
      <c r="E110" s="111">
        <v>1.98</v>
      </c>
      <c r="F110" s="112">
        <v>101.196</v>
      </c>
      <c r="G110" s="45">
        <v>4</v>
      </c>
      <c r="H110" s="112">
        <f t="shared" si="3"/>
        <v>404.78399999999999</v>
      </c>
    </row>
    <row r="111" spans="1:10">
      <c r="A111" s="11" t="s">
        <v>312</v>
      </c>
      <c r="B111" s="62">
        <v>200</v>
      </c>
      <c r="C111" s="47">
        <v>8</v>
      </c>
      <c r="D111" s="47">
        <v>0</v>
      </c>
      <c r="E111" s="120">
        <v>1E-3</v>
      </c>
      <c r="F111" s="112">
        <v>119.756</v>
      </c>
      <c r="G111" s="45">
        <v>2</v>
      </c>
      <c r="H111" s="112">
        <f t="shared" si="3"/>
        <v>239.512</v>
      </c>
    </row>
    <row r="112" spans="1:10">
      <c r="A112" s="52" t="s">
        <v>425</v>
      </c>
      <c r="B112" s="113">
        <v>200</v>
      </c>
      <c r="C112" s="126">
        <v>10</v>
      </c>
      <c r="D112" s="126">
        <v>3</v>
      </c>
      <c r="E112" s="127">
        <v>2.06</v>
      </c>
      <c r="F112" s="128">
        <v>135.68600000000001</v>
      </c>
      <c r="G112" s="52">
        <v>53</v>
      </c>
      <c r="H112" s="128">
        <f t="shared" si="3"/>
        <v>7191.3580000000002</v>
      </c>
    </row>
    <row r="113" spans="1:8">
      <c r="A113" s="45" t="s">
        <v>550</v>
      </c>
      <c r="B113" s="62">
        <v>200</v>
      </c>
      <c r="C113" s="47">
        <v>9</v>
      </c>
      <c r="D113" s="47">
        <v>0</v>
      </c>
      <c r="E113" s="111">
        <v>3.76</v>
      </c>
      <c r="F113" s="112">
        <v>91.733999999999995</v>
      </c>
      <c r="G113" s="45">
        <v>20</v>
      </c>
      <c r="H113" s="112">
        <f t="shared" si="3"/>
        <v>1834.6799999999998</v>
      </c>
    </row>
    <row r="114" spans="1:8">
      <c r="A114" s="52" t="s">
        <v>665</v>
      </c>
      <c r="B114" s="113">
        <v>200</v>
      </c>
      <c r="C114" s="126">
        <v>10</v>
      </c>
      <c r="D114" s="126">
        <v>3</v>
      </c>
      <c r="E114" s="127">
        <v>1.34</v>
      </c>
      <c r="F114" s="128">
        <v>50.872</v>
      </c>
      <c r="G114" s="52">
        <v>12</v>
      </c>
      <c r="H114" s="128">
        <f t="shared" si="3"/>
        <v>610.46399999999994</v>
      </c>
    </row>
    <row r="115" spans="1:8">
      <c r="A115" s="45" t="s">
        <v>665</v>
      </c>
      <c r="B115" s="62">
        <v>200</v>
      </c>
      <c r="C115" s="47">
        <v>10</v>
      </c>
      <c r="D115" s="47">
        <v>3</v>
      </c>
      <c r="E115" s="111">
        <v>1.34</v>
      </c>
      <c r="F115" s="112">
        <v>50.872</v>
      </c>
      <c r="G115" s="45">
        <v>7</v>
      </c>
      <c r="H115" s="112">
        <f t="shared" si="3"/>
        <v>356.10399999999998</v>
      </c>
    </row>
    <row r="116" spans="1:8" ht="15" customHeight="1">
      <c r="A116" s="75" t="s">
        <v>665</v>
      </c>
      <c r="B116" s="77">
        <v>200</v>
      </c>
      <c r="C116" s="72">
        <v>10</v>
      </c>
      <c r="D116" s="72">
        <v>3</v>
      </c>
      <c r="E116" s="132">
        <v>1.34</v>
      </c>
      <c r="F116" s="133">
        <v>50.872</v>
      </c>
      <c r="G116" s="75">
        <v>4</v>
      </c>
      <c r="H116" s="133">
        <f t="shared" si="3"/>
        <v>203.488</v>
      </c>
    </row>
    <row r="117" spans="1:8" ht="15" customHeight="1">
      <c r="A117" s="171" t="s">
        <v>665</v>
      </c>
      <c r="B117" s="167">
        <v>200</v>
      </c>
      <c r="C117" s="168">
        <v>10</v>
      </c>
      <c r="D117" s="168">
        <v>3</v>
      </c>
      <c r="E117" s="169">
        <v>1.34</v>
      </c>
      <c r="F117" s="170">
        <v>50.872</v>
      </c>
      <c r="G117" s="171">
        <v>4</v>
      </c>
      <c r="H117" s="170">
        <f t="shared" si="3"/>
        <v>203.488</v>
      </c>
    </row>
    <row r="118" spans="1:8" ht="15" customHeight="1">
      <c r="A118" s="67" t="s">
        <v>665</v>
      </c>
      <c r="B118" s="69">
        <v>200</v>
      </c>
      <c r="C118" s="64">
        <v>10</v>
      </c>
      <c r="D118" s="64">
        <v>3</v>
      </c>
      <c r="E118" s="134">
        <v>1.34</v>
      </c>
      <c r="F118" s="135">
        <v>50.872</v>
      </c>
      <c r="G118" s="67">
        <v>2</v>
      </c>
      <c r="H118" s="135">
        <f t="shared" si="3"/>
        <v>101.744</v>
      </c>
    </row>
    <row r="119" spans="1:8" s="105" customFormat="1" ht="15" customHeight="1">
      <c r="A119" s="144" t="s">
        <v>665</v>
      </c>
      <c r="B119" s="145">
        <v>200</v>
      </c>
      <c r="C119" s="146">
        <v>10</v>
      </c>
      <c r="D119" s="146">
        <v>3</v>
      </c>
      <c r="E119" s="147">
        <v>1.34</v>
      </c>
      <c r="F119" s="148">
        <v>50.872</v>
      </c>
      <c r="G119" s="144">
        <v>1</v>
      </c>
      <c r="H119" s="148">
        <f t="shared" si="3"/>
        <v>50.872</v>
      </c>
    </row>
    <row r="120" spans="1:8" s="105" customFormat="1" ht="15" customHeight="1">
      <c r="A120" s="75" t="s">
        <v>924</v>
      </c>
      <c r="B120" s="77">
        <v>190</v>
      </c>
      <c r="C120" s="72">
        <v>10</v>
      </c>
      <c r="D120" s="72">
        <v>2</v>
      </c>
      <c r="E120" s="132">
        <v>1.07</v>
      </c>
      <c r="F120" s="133">
        <v>29.901</v>
      </c>
      <c r="G120" s="75">
        <v>16</v>
      </c>
      <c r="H120" s="133">
        <f t="shared" si="3"/>
        <v>478.416</v>
      </c>
    </row>
    <row r="121" spans="1:8" s="105" customFormat="1" ht="15" customHeight="1">
      <c r="A121" s="67" t="s">
        <v>924</v>
      </c>
      <c r="B121" s="69">
        <v>190</v>
      </c>
      <c r="C121" s="64">
        <v>10</v>
      </c>
      <c r="D121" s="64">
        <v>2</v>
      </c>
      <c r="E121" s="134">
        <v>1.07</v>
      </c>
      <c r="F121" s="135">
        <v>29.901</v>
      </c>
      <c r="G121" s="67">
        <v>15</v>
      </c>
      <c r="H121" s="135">
        <f t="shared" si="3"/>
        <v>448.51499999999999</v>
      </c>
    </row>
    <row r="122" spans="1:8" s="105" customFormat="1" ht="15" customHeight="1">
      <c r="A122" s="45" t="s">
        <v>924</v>
      </c>
      <c r="B122" s="62">
        <v>190</v>
      </c>
      <c r="C122" s="47">
        <v>10</v>
      </c>
      <c r="D122" s="47">
        <v>2</v>
      </c>
      <c r="E122" s="111">
        <v>1.07</v>
      </c>
      <c r="F122" s="112">
        <v>29.901</v>
      </c>
      <c r="G122" s="45">
        <v>13</v>
      </c>
      <c r="H122" s="112">
        <f t="shared" si="3"/>
        <v>388.71300000000002</v>
      </c>
    </row>
    <row r="123" spans="1:8" s="105" customFormat="1" ht="15" customHeight="1">
      <c r="A123" s="144" t="s">
        <v>924</v>
      </c>
      <c r="B123" s="145">
        <v>190</v>
      </c>
      <c r="C123" s="146">
        <v>10</v>
      </c>
      <c r="D123" s="146">
        <v>2</v>
      </c>
      <c r="E123" s="147">
        <v>1.07</v>
      </c>
      <c r="F123" s="148">
        <v>29.901</v>
      </c>
      <c r="G123" s="144">
        <v>5</v>
      </c>
      <c r="H123" s="148">
        <f t="shared" si="3"/>
        <v>149.505</v>
      </c>
    </row>
    <row r="124" spans="1:8" s="105" customFormat="1" ht="15" customHeight="1">
      <c r="A124" s="52" t="s">
        <v>924</v>
      </c>
      <c r="B124" s="113">
        <v>190</v>
      </c>
      <c r="C124" s="126">
        <v>10</v>
      </c>
      <c r="D124" s="126">
        <v>2</v>
      </c>
      <c r="E124" s="127">
        <v>1.07</v>
      </c>
      <c r="F124" s="128">
        <v>29.901</v>
      </c>
      <c r="G124" s="52">
        <v>4</v>
      </c>
      <c r="H124" s="128">
        <f t="shared" si="3"/>
        <v>119.604</v>
      </c>
    </row>
    <row r="125" spans="1:8" ht="15" customHeight="1">
      <c r="A125" s="166" t="s">
        <v>702</v>
      </c>
      <c r="B125" s="167">
        <v>150</v>
      </c>
      <c r="C125" s="168">
        <v>11</v>
      </c>
      <c r="D125" s="168">
        <v>3</v>
      </c>
      <c r="E125" s="169">
        <v>2.02</v>
      </c>
      <c r="F125" s="170">
        <v>64.168999999999997</v>
      </c>
      <c r="G125" s="171">
        <v>20</v>
      </c>
      <c r="H125" s="170">
        <f t="shared" si="3"/>
        <v>1283.3799999999999</v>
      </c>
    </row>
    <row r="126" spans="1:8" ht="15" customHeight="1">
      <c r="A126" s="54" t="s">
        <v>702</v>
      </c>
      <c r="B126" s="113">
        <v>150</v>
      </c>
      <c r="C126" s="126">
        <v>11</v>
      </c>
      <c r="D126" s="126">
        <v>3</v>
      </c>
      <c r="E126" s="127">
        <v>2.0099999999999998</v>
      </c>
      <c r="F126" s="128">
        <v>64.168999999999997</v>
      </c>
      <c r="G126" s="52">
        <v>5</v>
      </c>
      <c r="H126" s="128">
        <f t="shared" si="3"/>
        <v>320.84499999999997</v>
      </c>
    </row>
    <row r="127" spans="1:8" ht="15" customHeight="1">
      <c r="A127" s="57" t="s">
        <v>702</v>
      </c>
      <c r="B127" s="77">
        <v>150</v>
      </c>
      <c r="C127" s="72">
        <v>11</v>
      </c>
      <c r="D127" s="72">
        <v>3</v>
      </c>
      <c r="E127" s="132">
        <v>2.0099999999999998</v>
      </c>
      <c r="F127" s="133">
        <v>64.168999999999997</v>
      </c>
      <c r="G127" s="75">
        <v>4</v>
      </c>
      <c r="H127" s="133">
        <f t="shared" si="3"/>
        <v>256.67599999999999</v>
      </c>
    </row>
    <row r="128" spans="1:8" ht="15" customHeight="1">
      <c r="A128" s="58" t="s">
        <v>702</v>
      </c>
      <c r="B128" s="69">
        <v>150</v>
      </c>
      <c r="C128" s="64">
        <v>11</v>
      </c>
      <c r="D128" s="64">
        <v>3</v>
      </c>
      <c r="E128" s="134">
        <v>2.0099999999999998</v>
      </c>
      <c r="F128" s="135">
        <v>64.168999999999997</v>
      </c>
      <c r="G128" s="67">
        <v>3</v>
      </c>
      <c r="H128" s="135">
        <f t="shared" si="3"/>
        <v>192.50700000000001</v>
      </c>
    </row>
    <row r="129" spans="1:8" ht="15" customHeight="1">
      <c r="A129" s="150" t="s">
        <v>702</v>
      </c>
      <c r="B129" s="145">
        <v>150</v>
      </c>
      <c r="C129" s="146">
        <v>11</v>
      </c>
      <c r="D129" s="146">
        <v>3</v>
      </c>
      <c r="E129" s="147">
        <v>2.0099999999999998</v>
      </c>
      <c r="F129" s="148">
        <v>64.168999999999997</v>
      </c>
      <c r="G129" s="144">
        <v>2</v>
      </c>
      <c r="H129" s="148">
        <f t="shared" si="3"/>
        <v>128.33799999999999</v>
      </c>
    </row>
    <row r="130" spans="1:8" ht="15" customHeight="1">
      <c r="A130" s="11" t="s">
        <v>702</v>
      </c>
      <c r="B130" s="62">
        <v>150</v>
      </c>
      <c r="C130" s="47">
        <v>11</v>
      </c>
      <c r="D130" s="47">
        <v>3</v>
      </c>
      <c r="E130" s="111">
        <v>2.0099999999999998</v>
      </c>
      <c r="F130" s="112">
        <v>64.168999999999997</v>
      </c>
      <c r="G130" s="45">
        <v>2</v>
      </c>
      <c r="H130" s="112">
        <f t="shared" ref="H130:H156" si="4">F130*G130</f>
        <v>128.33799999999999</v>
      </c>
    </row>
    <row r="131" spans="1:8" ht="15" customHeight="1">
      <c r="A131" s="138" t="s">
        <v>565</v>
      </c>
      <c r="B131" s="139">
        <v>100</v>
      </c>
      <c r="C131" s="140">
        <v>11</v>
      </c>
      <c r="D131" s="140">
        <v>2</v>
      </c>
      <c r="E131" s="141">
        <v>2.06</v>
      </c>
      <c r="F131" s="142">
        <v>92.293000000000006</v>
      </c>
      <c r="G131" s="143">
        <v>12</v>
      </c>
      <c r="H131" s="142">
        <f t="shared" si="4"/>
        <v>1107.5160000000001</v>
      </c>
    </row>
    <row r="132" spans="1:8" ht="15" customHeight="1">
      <c r="A132" s="54" t="s">
        <v>682</v>
      </c>
      <c r="B132" s="113">
        <v>100</v>
      </c>
      <c r="C132" s="126">
        <v>10</v>
      </c>
      <c r="D132" s="126">
        <v>2</v>
      </c>
      <c r="E132" s="127">
        <v>4</v>
      </c>
      <c r="F132" s="128">
        <v>98.18</v>
      </c>
      <c r="G132" s="52">
        <v>17</v>
      </c>
      <c r="H132" s="128">
        <f t="shared" si="4"/>
        <v>1669.0600000000002</v>
      </c>
    </row>
    <row r="133" spans="1:8" ht="15" customHeight="1">
      <c r="A133" s="75" t="s">
        <v>376</v>
      </c>
      <c r="B133" s="77">
        <v>100</v>
      </c>
      <c r="C133" s="72">
        <v>9</v>
      </c>
      <c r="D133" s="72">
        <v>1</v>
      </c>
      <c r="E133" s="132">
        <v>1.17</v>
      </c>
      <c r="F133" s="133">
        <v>52.13</v>
      </c>
      <c r="G133" s="75">
        <v>2</v>
      </c>
      <c r="H133" s="133">
        <f t="shared" si="4"/>
        <v>104.26</v>
      </c>
    </row>
    <row r="134" spans="1:8" ht="15" customHeight="1">
      <c r="A134" s="52" t="s">
        <v>376</v>
      </c>
      <c r="B134" s="113">
        <v>100</v>
      </c>
      <c r="C134" s="126">
        <v>9</v>
      </c>
      <c r="D134" s="126">
        <v>1</v>
      </c>
      <c r="E134" s="127">
        <v>1.17</v>
      </c>
      <c r="F134" s="128">
        <v>52.13</v>
      </c>
      <c r="G134" s="52">
        <v>2</v>
      </c>
      <c r="H134" s="128">
        <f t="shared" si="4"/>
        <v>104.26</v>
      </c>
    </row>
    <row r="135" spans="1:8" ht="15" customHeight="1">
      <c r="A135" s="45" t="s">
        <v>376</v>
      </c>
      <c r="B135" s="62">
        <v>100</v>
      </c>
      <c r="C135" s="47">
        <v>9</v>
      </c>
      <c r="D135" s="47">
        <v>1</v>
      </c>
      <c r="E135" s="111">
        <v>1.17</v>
      </c>
      <c r="F135" s="112">
        <v>52.13</v>
      </c>
      <c r="G135" s="45">
        <v>1</v>
      </c>
      <c r="H135" s="112">
        <f t="shared" si="4"/>
        <v>52.13</v>
      </c>
    </row>
    <row r="136" spans="1:8" ht="15" customHeight="1">
      <c r="A136" s="171" t="s">
        <v>680</v>
      </c>
      <c r="B136" s="167">
        <v>100</v>
      </c>
      <c r="C136" s="168">
        <v>11</v>
      </c>
      <c r="D136" s="168">
        <v>4</v>
      </c>
      <c r="E136" s="169">
        <v>3</v>
      </c>
      <c r="F136" s="170">
        <v>57.113</v>
      </c>
      <c r="G136" s="171">
        <v>2</v>
      </c>
      <c r="H136" s="170">
        <f t="shared" si="4"/>
        <v>114.226</v>
      </c>
    </row>
    <row r="137" spans="1:8" ht="15" customHeight="1">
      <c r="A137" s="75" t="s">
        <v>659</v>
      </c>
      <c r="B137" s="77">
        <v>100</v>
      </c>
      <c r="C137" s="72">
        <v>10</v>
      </c>
      <c r="D137" s="72">
        <v>2</v>
      </c>
      <c r="E137" s="132">
        <v>2.58</v>
      </c>
      <c r="F137" s="133">
        <v>33.241999999999997</v>
      </c>
      <c r="G137" s="75">
        <v>36</v>
      </c>
      <c r="H137" s="133">
        <f t="shared" si="4"/>
        <v>1196.712</v>
      </c>
    </row>
    <row r="138" spans="1:8" ht="15" customHeight="1">
      <c r="A138" s="45" t="s">
        <v>659</v>
      </c>
      <c r="B138" s="62">
        <v>100</v>
      </c>
      <c r="C138" s="47">
        <v>10</v>
      </c>
      <c r="D138" s="47">
        <v>2</v>
      </c>
      <c r="E138" s="111">
        <v>2.58</v>
      </c>
      <c r="F138" s="112">
        <v>33.241999999999997</v>
      </c>
      <c r="G138" s="45">
        <v>24</v>
      </c>
      <c r="H138" s="112">
        <f t="shared" si="4"/>
        <v>797.80799999999999</v>
      </c>
    </row>
    <row r="139" spans="1:8" ht="15" customHeight="1">
      <c r="A139" s="144" t="s">
        <v>659</v>
      </c>
      <c r="B139" s="145">
        <v>100</v>
      </c>
      <c r="C139" s="146">
        <v>10</v>
      </c>
      <c r="D139" s="146">
        <v>2</v>
      </c>
      <c r="E139" s="147">
        <v>2.58</v>
      </c>
      <c r="F139" s="148">
        <v>33.241999999999997</v>
      </c>
      <c r="G139" s="144">
        <v>11</v>
      </c>
      <c r="H139" s="148">
        <f t="shared" si="4"/>
        <v>365.66199999999998</v>
      </c>
    </row>
    <row r="140" spans="1:8" s="173" customFormat="1" ht="15" customHeight="1">
      <c r="A140" s="52" t="s">
        <v>659</v>
      </c>
      <c r="B140" s="113">
        <v>100</v>
      </c>
      <c r="C140" s="126">
        <v>10</v>
      </c>
      <c r="D140" s="126">
        <v>2</v>
      </c>
      <c r="E140" s="127">
        <v>2.58</v>
      </c>
      <c r="F140" s="128">
        <v>33.241999999999997</v>
      </c>
      <c r="G140" s="52">
        <v>9</v>
      </c>
      <c r="H140" s="128">
        <f t="shared" si="4"/>
        <v>299.178</v>
      </c>
    </row>
    <row r="141" spans="1:8" s="173" customFormat="1" ht="15" customHeight="1">
      <c r="A141" s="67" t="s">
        <v>659</v>
      </c>
      <c r="B141" s="69">
        <v>100</v>
      </c>
      <c r="C141" s="64">
        <v>10</v>
      </c>
      <c r="D141" s="64">
        <v>2</v>
      </c>
      <c r="E141" s="134">
        <v>2.58</v>
      </c>
      <c r="F141" s="135">
        <v>33.241999999999997</v>
      </c>
      <c r="G141" s="67">
        <v>4</v>
      </c>
      <c r="H141" s="135">
        <f t="shared" si="4"/>
        <v>132.96799999999999</v>
      </c>
    </row>
    <row r="142" spans="1:8" s="173" customFormat="1" ht="15" customHeight="1">
      <c r="A142" s="67" t="s">
        <v>666</v>
      </c>
      <c r="B142" s="69">
        <v>100</v>
      </c>
      <c r="C142" s="64">
        <v>10</v>
      </c>
      <c r="D142" s="64">
        <v>2</v>
      </c>
      <c r="E142" s="134">
        <v>2.09</v>
      </c>
      <c r="F142" s="135">
        <v>31.128</v>
      </c>
      <c r="G142" s="67">
        <v>44</v>
      </c>
      <c r="H142" s="135">
        <f t="shared" si="4"/>
        <v>1369.6320000000001</v>
      </c>
    </row>
    <row r="143" spans="1:8" s="174" customFormat="1" ht="15" customHeight="1">
      <c r="A143" s="75" t="s">
        <v>666</v>
      </c>
      <c r="B143" s="77">
        <v>100</v>
      </c>
      <c r="C143" s="72">
        <v>10</v>
      </c>
      <c r="D143" s="72">
        <v>2</v>
      </c>
      <c r="E143" s="132">
        <v>2.09</v>
      </c>
      <c r="F143" s="133">
        <v>31.128</v>
      </c>
      <c r="G143" s="75">
        <v>11</v>
      </c>
      <c r="H143" s="133">
        <f t="shared" si="4"/>
        <v>342.40800000000002</v>
      </c>
    </row>
    <row r="144" spans="1:8" s="174" customFormat="1" ht="15" customHeight="1">
      <c r="A144" s="45" t="s">
        <v>666</v>
      </c>
      <c r="B144" s="62">
        <v>100</v>
      </c>
      <c r="C144" s="47">
        <v>10</v>
      </c>
      <c r="D144" s="47">
        <v>2</v>
      </c>
      <c r="E144" s="111">
        <v>2.09</v>
      </c>
      <c r="F144" s="112">
        <v>31.128</v>
      </c>
      <c r="G144" s="45">
        <v>11</v>
      </c>
      <c r="H144" s="112">
        <f t="shared" si="4"/>
        <v>342.40800000000002</v>
      </c>
    </row>
    <row r="145" spans="1:8" s="105" customFormat="1" ht="15" customHeight="1">
      <c r="A145" s="52" t="s">
        <v>666</v>
      </c>
      <c r="B145" s="113">
        <v>100</v>
      </c>
      <c r="C145" s="126">
        <v>10</v>
      </c>
      <c r="D145" s="126">
        <v>2</v>
      </c>
      <c r="E145" s="127">
        <v>2.09</v>
      </c>
      <c r="F145" s="128">
        <v>31.128</v>
      </c>
      <c r="G145" s="52">
        <v>5</v>
      </c>
      <c r="H145" s="128">
        <f t="shared" si="4"/>
        <v>155.63999999999999</v>
      </c>
    </row>
    <row r="146" spans="1:8" s="105" customFormat="1" ht="15" customHeight="1">
      <c r="A146" s="67" t="s">
        <v>675</v>
      </c>
      <c r="B146" s="69">
        <v>100</v>
      </c>
      <c r="C146" s="64">
        <v>10</v>
      </c>
      <c r="D146" s="64">
        <v>2</v>
      </c>
      <c r="E146" s="134">
        <v>1.01</v>
      </c>
      <c r="F146" s="135">
        <v>28.030999999999999</v>
      </c>
      <c r="G146" s="67">
        <v>10</v>
      </c>
      <c r="H146" s="135">
        <f t="shared" si="4"/>
        <v>280.31</v>
      </c>
    </row>
    <row r="147" spans="1:8" s="105" customFormat="1" ht="15" customHeight="1">
      <c r="A147" s="45" t="s">
        <v>675</v>
      </c>
      <c r="B147" s="62">
        <v>100</v>
      </c>
      <c r="C147" s="47">
        <v>10</v>
      </c>
      <c r="D147" s="47">
        <v>2</v>
      </c>
      <c r="E147" s="111">
        <v>1.01</v>
      </c>
      <c r="F147" s="112">
        <v>28.030999999999999</v>
      </c>
      <c r="G147" s="45">
        <v>9</v>
      </c>
      <c r="H147" s="112">
        <f t="shared" si="4"/>
        <v>252.279</v>
      </c>
    </row>
    <row r="148" spans="1:8" s="175" customFormat="1" ht="15" customHeight="1">
      <c r="A148" s="75" t="s">
        <v>675</v>
      </c>
      <c r="B148" s="77">
        <v>100</v>
      </c>
      <c r="C148" s="72">
        <v>10</v>
      </c>
      <c r="D148" s="72">
        <v>2</v>
      </c>
      <c r="E148" s="132">
        <v>1.01</v>
      </c>
      <c r="F148" s="133">
        <v>28.030999999999999</v>
      </c>
      <c r="G148" s="75">
        <v>8</v>
      </c>
      <c r="H148" s="133">
        <f t="shared" si="4"/>
        <v>224.24799999999999</v>
      </c>
    </row>
    <row r="149" spans="1:8" s="175" customFormat="1" ht="15" customHeight="1">
      <c r="A149" s="52" t="s">
        <v>675</v>
      </c>
      <c r="B149" s="113">
        <v>100</v>
      </c>
      <c r="C149" s="126">
        <v>10</v>
      </c>
      <c r="D149" s="126">
        <v>2</v>
      </c>
      <c r="E149" s="127">
        <v>1.01</v>
      </c>
      <c r="F149" s="128">
        <v>28.030999999999999</v>
      </c>
      <c r="G149" s="52">
        <v>8</v>
      </c>
      <c r="H149" s="128">
        <f t="shared" si="4"/>
        <v>224.24799999999999</v>
      </c>
    </row>
    <row r="150" spans="1:8" s="175" customFormat="1" ht="15" customHeight="1">
      <c r="A150" s="171" t="s">
        <v>675</v>
      </c>
      <c r="B150" s="167">
        <v>100</v>
      </c>
      <c r="C150" s="168">
        <v>10</v>
      </c>
      <c r="D150" s="168">
        <v>2</v>
      </c>
      <c r="E150" s="169">
        <v>1.01</v>
      </c>
      <c r="F150" s="170">
        <v>28.030999999999999</v>
      </c>
      <c r="G150" s="171">
        <v>2</v>
      </c>
      <c r="H150" s="170">
        <f t="shared" si="4"/>
        <v>56.061999999999998</v>
      </c>
    </row>
    <row r="151" spans="1:8" s="175" customFormat="1" ht="15" customHeight="1">
      <c r="A151" s="67" t="s">
        <v>675</v>
      </c>
      <c r="B151" s="69">
        <v>100</v>
      </c>
      <c r="C151" s="64">
        <v>10</v>
      </c>
      <c r="D151" s="64">
        <v>2</v>
      </c>
      <c r="E151" s="134">
        <v>1.01</v>
      </c>
      <c r="F151" s="135">
        <v>28.030999999999999</v>
      </c>
      <c r="G151" s="67">
        <v>1</v>
      </c>
      <c r="H151" s="135">
        <f t="shared" si="4"/>
        <v>28.030999999999999</v>
      </c>
    </row>
    <row r="152" spans="1:8">
      <c r="A152" s="75" t="s">
        <v>677</v>
      </c>
      <c r="B152" s="77">
        <v>100</v>
      </c>
      <c r="C152" s="72">
        <v>10</v>
      </c>
      <c r="D152" s="72">
        <v>2</v>
      </c>
      <c r="E152" s="132">
        <v>1.1100000000000001</v>
      </c>
      <c r="F152" s="133">
        <v>42.207000000000001</v>
      </c>
      <c r="G152" s="75">
        <v>5</v>
      </c>
      <c r="H152" s="133">
        <f t="shared" si="4"/>
        <v>211.035</v>
      </c>
    </row>
    <row r="153" spans="1:8">
      <c r="A153" s="52" t="s">
        <v>677</v>
      </c>
      <c r="B153" s="113">
        <v>100</v>
      </c>
      <c r="C153" s="126">
        <v>10</v>
      </c>
      <c r="D153" s="126">
        <v>2</v>
      </c>
      <c r="E153" s="127">
        <v>1.1100000000000001</v>
      </c>
      <c r="F153" s="128">
        <v>42.207000000000001</v>
      </c>
      <c r="G153" s="52">
        <v>4</v>
      </c>
      <c r="H153" s="128">
        <f t="shared" si="4"/>
        <v>168.828</v>
      </c>
    </row>
    <row r="154" spans="1:8">
      <c r="A154" s="45" t="s">
        <v>677</v>
      </c>
      <c r="B154" s="62">
        <v>100</v>
      </c>
      <c r="C154" s="47">
        <v>10</v>
      </c>
      <c r="D154" s="47">
        <v>2</v>
      </c>
      <c r="E154" s="111">
        <v>1.1100000000000001</v>
      </c>
      <c r="F154" s="112">
        <v>42.207000000000001</v>
      </c>
      <c r="G154" s="45">
        <v>3</v>
      </c>
      <c r="H154" s="112">
        <f t="shared" si="4"/>
        <v>126.62100000000001</v>
      </c>
    </row>
    <row r="155" spans="1:8">
      <c r="A155" s="171" t="s">
        <v>677</v>
      </c>
      <c r="B155" s="167">
        <v>100</v>
      </c>
      <c r="C155" s="168">
        <v>10</v>
      </c>
      <c r="D155" s="168">
        <v>2</v>
      </c>
      <c r="E155" s="169">
        <v>1.1100000000000001</v>
      </c>
      <c r="F155" s="170">
        <v>42.207000000000001</v>
      </c>
      <c r="G155" s="171">
        <v>2</v>
      </c>
      <c r="H155" s="170">
        <f t="shared" si="4"/>
        <v>84.414000000000001</v>
      </c>
    </row>
    <row r="156" spans="1:8">
      <c r="A156" s="159" t="s">
        <v>838</v>
      </c>
      <c r="B156" s="155">
        <v>100</v>
      </c>
      <c r="C156" s="156">
        <v>11</v>
      </c>
      <c r="D156" s="156">
        <v>4</v>
      </c>
      <c r="E156" s="157">
        <v>0</v>
      </c>
      <c r="F156" s="158">
        <v>721.06200000000001</v>
      </c>
      <c r="G156" s="159">
        <v>12</v>
      </c>
      <c r="H156" s="158">
        <f t="shared" si="4"/>
        <v>8652.7440000000006</v>
      </c>
    </row>
    <row r="158" spans="1:8">
      <c r="A158" s="109"/>
      <c r="E158" s="116"/>
      <c r="F158" s="112"/>
      <c r="H158" s="112">
        <v>4190029.3280000002</v>
      </c>
    </row>
    <row r="159" spans="1:8">
      <c r="A159" s="5" t="s">
        <v>1000</v>
      </c>
    </row>
    <row r="160" spans="1:8">
      <c r="A160" s="11" t="s">
        <v>1055</v>
      </c>
    </row>
    <row r="161" spans="1:8">
      <c r="A161" s="11" t="s">
        <v>1056</v>
      </c>
    </row>
    <row r="163" spans="1:8">
      <c r="A163" s="5" t="s">
        <v>1001</v>
      </c>
    </row>
    <row r="164" spans="1:8">
      <c r="A164" s="109" t="s">
        <v>905</v>
      </c>
      <c r="E164" s="116"/>
      <c r="F164" s="112"/>
    </row>
    <row r="165" spans="1:8">
      <c r="A165" s="109" t="s">
        <v>906</v>
      </c>
      <c r="E165" s="116"/>
      <c r="F165" s="112"/>
    </row>
    <row r="166" spans="1:8">
      <c r="A166" s="109"/>
      <c r="E166" s="116"/>
      <c r="F166" s="112"/>
    </row>
    <row r="167" spans="1:8">
      <c r="A167" s="109" t="s">
        <v>907</v>
      </c>
      <c r="E167" s="116"/>
      <c r="F167" s="112"/>
    </row>
    <row r="168" spans="1:8">
      <c r="A168" s="109" t="s">
        <v>908</v>
      </c>
      <c r="E168" s="116"/>
      <c r="F168" s="112"/>
    </row>
    <row r="169" spans="1:8">
      <c r="A169" s="109" t="s">
        <v>909</v>
      </c>
      <c r="E169" s="116"/>
      <c r="F169" s="112"/>
    </row>
    <row r="170" spans="1:8">
      <c r="A170" s="109" t="s">
        <v>912</v>
      </c>
      <c r="E170" s="116"/>
      <c r="F170" s="112"/>
    </row>
    <row r="171" spans="1:8">
      <c r="A171" s="109" t="s">
        <v>913</v>
      </c>
      <c r="E171" s="116"/>
      <c r="F171" s="112"/>
    </row>
    <row r="172" spans="1:8">
      <c r="A172" s="109"/>
      <c r="E172" s="116"/>
      <c r="F172" s="112"/>
    </row>
    <row r="173" spans="1:8">
      <c r="A173" s="109" t="s">
        <v>914</v>
      </c>
      <c r="E173" s="116"/>
      <c r="F173" s="112"/>
    </row>
    <row r="174" spans="1:8">
      <c r="A174" s="109" t="s">
        <v>894</v>
      </c>
      <c r="E174" s="116"/>
      <c r="F174" s="112"/>
    </row>
    <row r="175" spans="1:8">
      <c r="A175" s="109"/>
      <c r="E175" s="116"/>
      <c r="F175" s="112"/>
    </row>
    <row r="176" spans="1:8">
      <c r="A176" s="5" t="s">
        <v>0</v>
      </c>
      <c r="B176" s="5" t="s">
        <v>407</v>
      </c>
      <c r="C176" s="5"/>
      <c r="D176" s="5"/>
      <c r="E176" s="117"/>
      <c r="F176" s="118"/>
      <c r="G176" s="5"/>
      <c r="H176" s="5" t="s">
        <v>899</v>
      </c>
    </row>
    <row r="177" spans="1:8">
      <c r="A177" s="109" t="s">
        <v>885</v>
      </c>
      <c r="B177" s="11" t="s">
        <v>886</v>
      </c>
      <c r="E177" s="116"/>
      <c r="F177" s="112"/>
      <c r="H177" s="47">
        <v>9</v>
      </c>
    </row>
    <row r="178" spans="1:8">
      <c r="A178" s="109" t="s">
        <v>927</v>
      </c>
      <c r="B178" s="11" t="s">
        <v>886</v>
      </c>
      <c r="E178" s="116"/>
      <c r="F178" s="112"/>
      <c r="H178" s="47">
        <v>13</v>
      </c>
    </row>
    <row r="179" spans="1:8">
      <c r="A179" s="109" t="s">
        <v>887</v>
      </c>
      <c r="B179" s="11" t="s">
        <v>1042</v>
      </c>
      <c r="E179" s="116"/>
      <c r="F179" s="112"/>
      <c r="H179" s="47">
        <v>6</v>
      </c>
    </row>
    <row r="180" spans="1:8">
      <c r="A180" s="109"/>
      <c r="B180" s="11" t="s">
        <v>889</v>
      </c>
      <c r="E180" s="116"/>
      <c r="F180" s="112"/>
      <c r="H180" s="47"/>
    </row>
    <row r="181" spans="1:8">
      <c r="A181" s="109" t="s">
        <v>888</v>
      </c>
      <c r="B181" s="11" t="s">
        <v>1043</v>
      </c>
      <c r="E181" s="116"/>
      <c r="F181" s="112"/>
      <c r="H181" s="47">
        <v>11</v>
      </c>
    </row>
    <row r="182" spans="1:8">
      <c r="A182" s="109"/>
      <c r="B182" s="11" t="s">
        <v>890</v>
      </c>
      <c r="E182" s="116"/>
      <c r="F182" s="112"/>
      <c r="H182" s="47"/>
    </row>
    <row r="183" spans="1:8">
      <c r="A183" s="109"/>
      <c r="B183" s="11" t="s">
        <v>891</v>
      </c>
      <c r="E183" s="116"/>
      <c r="F183" s="112"/>
      <c r="H183" s="47"/>
    </row>
    <row r="184" spans="1:8">
      <c r="A184" s="109" t="s">
        <v>900</v>
      </c>
      <c r="B184" s="11" t="s">
        <v>903</v>
      </c>
      <c r="E184" s="116"/>
      <c r="F184" s="112"/>
      <c r="H184" s="47">
        <v>10</v>
      </c>
    </row>
    <row r="185" spans="1:8">
      <c r="A185" s="109" t="s">
        <v>911</v>
      </c>
      <c r="B185" s="11" t="s">
        <v>915</v>
      </c>
      <c r="E185" s="116"/>
      <c r="F185" s="112"/>
      <c r="H185" s="47">
        <v>1</v>
      </c>
    </row>
    <row r="186" spans="1:8">
      <c r="A186" s="109" t="s">
        <v>901</v>
      </c>
      <c r="B186" s="11" t="s">
        <v>903</v>
      </c>
      <c r="E186" s="116"/>
      <c r="F186" s="112"/>
      <c r="H186" s="47">
        <v>15</v>
      </c>
    </row>
    <row r="187" spans="1:8">
      <c r="A187" s="109" t="s">
        <v>897</v>
      </c>
      <c r="B187" s="11" t="s">
        <v>1044</v>
      </c>
      <c r="E187" s="116"/>
      <c r="F187" s="112"/>
      <c r="H187" s="47">
        <v>10</v>
      </c>
    </row>
    <row r="188" spans="1:8">
      <c r="A188" s="109" t="s">
        <v>893</v>
      </c>
      <c r="B188" s="11" t="s">
        <v>898</v>
      </c>
      <c r="E188" s="116"/>
      <c r="F188" s="112"/>
      <c r="H188" s="47">
        <v>10</v>
      </c>
    </row>
    <row r="189" spans="1:8">
      <c r="A189" s="109" t="s">
        <v>904</v>
      </c>
      <c r="B189" s="11" t="s">
        <v>902</v>
      </c>
      <c r="E189" s="116"/>
      <c r="F189" s="112"/>
      <c r="H189" s="47">
        <v>10</v>
      </c>
    </row>
    <row r="190" spans="1:8">
      <c r="A190" s="109" t="s">
        <v>896</v>
      </c>
      <c r="B190" s="11" t="s">
        <v>1045</v>
      </c>
      <c r="E190" s="116"/>
      <c r="F190" s="112"/>
      <c r="H190" s="47">
        <v>7</v>
      </c>
    </row>
    <row r="191" spans="1:8">
      <c r="A191" s="109" t="s">
        <v>895</v>
      </c>
      <c r="B191" s="11" t="s">
        <v>886</v>
      </c>
      <c r="E191" s="116"/>
      <c r="F191" s="112"/>
      <c r="H191" s="47">
        <v>12</v>
      </c>
    </row>
    <row r="192" spans="1:8">
      <c r="A192" s="109" t="s">
        <v>928</v>
      </c>
      <c r="B192" s="11" t="s">
        <v>886</v>
      </c>
      <c r="E192" s="116"/>
      <c r="F192" s="112"/>
      <c r="H192" s="47">
        <v>6</v>
      </c>
    </row>
    <row r="193" spans="1:8">
      <c r="A193" s="109" t="s">
        <v>892</v>
      </c>
      <c r="B193" s="11" t="s">
        <v>886</v>
      </c>
      <c r="E193" s="116"/>
      <c r="F193" s="112"/>
      <c r="H193" s="47">
        <v>14</v>
      </c>
    </row>
    <row r="194" spans="1:8">
      <c r="A194" s="109" t="s">
        <v>916</v>
      </c>
      <c r="B194" s="11" t="s">
        <v>938</v>
      </c>
      <c r="E194" s="116"/>
      <c r="F194" s="112"/>
      <c r="H194" s="47">
        <v>2</v>
      </c>
    </row>
    <row r="195" spans="1:8">
      <c r="A195" s="109" t="s">
        <v>1002</v>
      </c>
      <c r="B195" s="11" t="s">
        <v>1003</v>
      </c>
      <c r="H195" s="47">
        <v>1</v>
      </c>
    </row>
  </sheetData>
  <autoFilter ref="A2:H156">
    <sortState ref="A3:H156">
      <sortCondition descending="1" ref="B2:B156"/>
    </sortState>
  </autoFilter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8"/>
  <sheetViews>
    <sheetView topLeftCell="A217" zoomScaleNormal="100" workbookViewId="0">
      <selection activeCell="B232" sqref="B232"/>
    </sheetView>
  </sheetViews>
  <sheetFormatPr defaultRowHeight="15.75"/>
  <cols>
    <col min="1" max="1" width="9.875" style="11" customWidth="1"/>
    <col min="2" max="2" width="20.625" style="11" customWidth="1"/>
    <col min="3" max="3" width="10" style="11" customWidth="1"/>
    <col min="4" max="4" width="10.75" style="11" bestFit="1" customWidth="1"/>
    <col min="5" max="5" width="6.75" style="11" bestFit="1" customWidth="1"/>
    <col min="6" max="6" width="14.75" style="11" bestFit="1" customWidth="1"/>
    <col min="7" max="7" width="12.25" style="11" bestFit="1" customWidth="1"/>
    <col min="8" max="8" width="8.375" style="11" bestFit="1" customWidth="1"/>
    <col min="9" max="9" width="12.625" style="11" bestFit="1" customWidth="1"/>
    <col min="10" max="10" width="9" style="11"/>
    <col min="11" max="11" width="8.875" style="105" customWidth="1"/>
    <col min="12" max="16384" width="9" style="11"/>
  </cols>
  <sheetData>
    <row r="2" spans="1:11">
      <c r="B2" s="110" t="s">
        <v>406</v>
      </c>
      <c r="C2" s="124" t="s">
        <v>407</v>
      </c>
      <c r="D2" s="110" t="s">
        <v>415</v>
      </c>
      <c r="E2" s="110" t="s">
        <v>413</v>
      </c>
      <c r="F2" s="110" t="s">
        <v>414</v>
      </c>
      <c r="G2" s="110" t="s">
        <v>408</v>
      </c>
      <c r="H2" s="110" t="s">
        <v>409</v>
      </c>
      <c r="I2" s="110" t="s">
        <v>410</v>
      </c>
      <c r="J2" s="110" t="s">
        <v>462</v>
      </c>
      <c r="K2" s="105" t="s">
        <v>29</v>
      </c>
    </row>
    <row r="3" spans="1:11" s="54" customFormat="1">
      <c r="B3" s="52" t="s">
        <v>421</v>
      </c>
      <c r="C3" s="113">
        <v>300000</v>
      </c>
      <c r="D3" s="126">
        <v>10</v>
      </c>
      <c r="E3" s="126">
        <v>3</v>
      </c>
      <c r="F3" s="127">
        <v>1.2</v>
      </c>
      <c r="G3" s="128">
        <v>210921.30600000001</v>
      </c>
      <c r="H3" s="52">
        <v>3</v>
      </c>
      <c r="I3" s="128">
        <f t="shared" ref="I3:I36" si="0">G3*H3</f>
        <v>632763.91800000006</v>
      </c>
      <c r="J3" s="54" t="s">
        <v>883</v>
      </c>
      <c r="K3" s="129"/>
    </row>
    <row r="4" spans="1:11" s="54" customFormat="1">
      <c r="B4" s="52" t="s">
        <v>423</v>
      </c>
      <c r="C4" s="113">
        <v>200000</v>
      </c>
      <c r="D4" s="126">
        <v>10</v>
      </c>
      <c r="E4" s="126">
        <v>2</v>
      </c>
      <c r="F4" s="127">
        <v>2.2999999999999998</v>
      </c>
      <c r="G4" s="128">
        <v>202320.372</v>
      </c>
      <c r="H4" s="52">
        <v>3</v>
      </c>
      <c r="I4" s="128">
        <f t="shared" si="0"/>
        <v>606961.11600000004</v>
      </c>
      <c r="K4" s="129"/>
    </row>
    <row r="5" spans="1:11" s="54" customFormat="1">
      <c r="A5" s="176"/>
      <c r="B5" s="52" t="s">
        <v>416</v>
      </c>
      <c r="C5" s="113">
        <v>40000</v>
      </c>
      <c r="D5" s="126">
        <v>10</v>
      </c>
      <c r="E5" s="126">
        <v>2</v>
      </c>
      <c r="F5" s="127">
        <v>2.2999999999999998</v>
      </c>
      <c r="G5" s="128">
        <v>24241.388999999999</v>
      </c>
      <c r="H5" s="52">
        <v>9</v>
      </c>
      <c r="I5" s="128">
        <f t="shared" si="0"/>
        <v>218172.50099999999</v>
      </c>
      <c r="J5" s="176"/>
      <c r="K5" s="137"/>
    </row>
    <row r="6" spans="1:11" s="54" customFormat="1">
      <c r="A6" s="176"/>
      <c r="B6" s="52" t="s">
        <v>465</v>
      </c>
      <c r="C6" s="113">
        <v>10000</v>
      </c>
      <c r="D6" s="126">
        <v>10</v>
      </c>
      <c r="E6" s="126">
        <v>0</v>
      </c>
      <c r="F6" s="127">
        <v>2.2000000000000002</v>
      </c>
      <c r="G6" s="128">
        <v>4201.2910000000002</v>
      </c>
      <c r="H6" s="52">
        <v>10</v>
      </c>
      <c r="I6" s="128">
        <f t="shared" si="0"/>
        <v>42012.91</v>
      </c>
      <c r="J6" s="176"/>
      <c r="K6" s="137"/>
    </row>
    <row r="7" spans="1:11" s="54" customFormat="1">
      <c r="B7" s="52" t="s">
        <v>418</v>
      </c>
      <c r="C7" s="113">
        <v>10000</v>
      </c>
      <c r="D7" s="126">
        <v>10</v>
      </c>
      <c r="E7" s="126">
        <v>2</v>
      </c>
      <c r="F7" s="127">
        <v>2.6</v>
      </c>
      <c r="G7" s="128">
        <v>4818.7610000000004</v>
      </c>
      <c r="H7" s="52">
        <v>14</v>
      </c>
      <c r="I7" s="128">
        <f t="shared" si="0"/>
        <v>67462.65400000001</v>
      </c>
      <c r="K7" s="129"/>
    </row>
    <row r="8" spans="1:11" s="54" customFormat="1">
      <c r="B8" s="52" t="s">
        <v>698</v>
      </c>
      <c r="C8" s="113">
        <v>5000</v>
      </c>
      <c r="D8" s="126">
        <v>10</v>
      </c>
      <c r="E8" s="126">
        <v>2</v>
      </c>
      <c r="F8" s="127">
        <v>2.2999999999999998</v>
      </c>
      <c r="G8" s="128">
        <v>2813.4110000000001</v>
      </c>
      <c r="H8" s="172">
        <v>15</v>
      </c>
      <c r="I8" s="128">
        <f t="shared" si="0"/>
        <v>42201.165000000001</v>
      </c>
      <c r="K8" s="129"/>
    </row>
    <row r="9" spans="1:11" s="54" customFormat="1">
      <c r="B9" s="54" t="s">
        <v>463</v>
      </c>
      <c r="C9" s="113">
        <v>5000</v>
      </c>
      <c r="D9" s="126">
        <v>10</v>
      </c>
      <c r="E9" s="126">
        <v>2</v>
      </c>
      <c r="F9" s="127">
        <v>2.2999999999999998</v>
      </c>
      <c r="G9" s="128">
        <v>3653.027</v>
      </c>
      <c r="H9" s="172">
        <v>15</v>
      </c>
      <c r="I9" s="128">
        <f t="shared" si="0"/>
        <v>54795.404999999999</v>
      </c>
      <c r="J9" s="54" t="s">
        <v>865</v>
      </c>
      <c r="K9" s="129"/>
    </row>
    <row r="10" spans="1:11" s="54" customFormat="1">
      <c r="B10" s="54" t="s">
        <v>469</v>
      </c>
      <c r="C10" s="113">
        <v>1000</v>
      </c>
      <c r="D10" s="126">
        <v>10</v>
      </c>
      <c r="E10" s="126">
        <v>2</v>
      </c>
      <c r="F10" s="127">
        <v>1.01</v>
      </c>
      <c r="G10" s="128">
        <v>276.572</v>
      </c>
      <c r="H10" s="52">
        <v>10</v>
      </c>
      <c r="I10" s="128">
        <f t="shared" si="0"/>
        <v>2765.7200000000003</v>
      </c>
      <c r="J10" s="54" t="s">
        <v>866</v>
      </c>
      <c r="K10" s="129"/>
    </row>
    <row r="11" spans="1:11" s="54" customFormat="1">
      <c r="B11" s="52" t="s">
        <v>426</v>
      </c>
      <c r="C11" s="113">
        <v>1000</v>
      </c>
      <c r="D11" s="126">
        <v>10</v>
      </c>
      <c r="E11" s="126">
        <v>2</v>
      </c>
      <c r="F11" s="127">
        <v>5</v>
      </c>
      <c r="G11" s="128">
        <v>341.82499999999999</v>
      </c>
      <c r="H11" s="52">
        <v>51</v>
      </c>
      <c r="I11" s="128">
        <f t="shared" si="0"/>
        <v>17433.075000000001</v>
      </c>
      <c r="J11" s="176"/>
      <c r="K11" s="137"/>
    </row>
    <row r="12" spans="1:11" s="54" customFormat="1">
      <c r="B12" s="52" t="s">
        <v>411</v>
      </c>
      <c r="C12" s="113">
        <v>600</v>
      </c>
      <c r="D12" s="126">
        <v>10</v>
      </c>
      <c r="E12" s="126">
        <v>0</v>
      </c>
      <c r="F12" s="127">
        <v>3.7</v>
      </c>
      <c r="G12" s="128">
        <v>245.911</v>
      </c>
      <c r="H12" s="52">
        <v>144</v>
      </c>
      <c r="I12" s="128">
        <f t="shared" si="0"/>
        <v>35411.184000000001</v>
      </c>
      <c r="J12" s="176"/>
      <c r="K12" s="137"/>
    </row>
    <row r="13" spans="1:11" s="54" customFormat="1">
      <c r="B13" s="52" t="s">
        <v>425</v>
      </c>
      <c r="C13" s="113">
        <v>200</v>
      </c>
      <c r="D13" s="126">
        <v>10</v>
      </c>
      <c r="E13" s="126">
        <v>3</v>
      </c>
      <c r="F13" s="127">
        <v>2.06</v>
      </c>
      <c r="G13" s="128">
        <v>135.68600000000001</v>
      </c>
      <c r="H13" s="52">
        <v>53</v>
      </c>
      <c r="I13" s="128">
        <f t="shared" si="0"/>
        <v>7191.3580000000002</v>
      </c>
      <c r="K13" s="137"/>
    </row>
    <row r="14" spans="1:11" s="54" customFormat="1">
      <c r="B14" s="54" t="s">
        <v>682</v>
      </c>
      <c r="C14" s="113">
        <v>100</v>
      </c>
      <c r="D14" s="126">
        <v>10</v>
      </c>
      <c r="E14" s="126">
        <v>2</v>
      </c>
      <c r="F14" s="127">
        <v>4</v>
      </c>
      <c r="G14" s="128">
        <v>98.18</v>
      </c>
      <c r="H14" s="52">
        <v>17</v>
      </c>
      <c r="I14" s="128">
        <f t="shared" si="0"/>
        <v>1669.0600000000002</v>
      </c>
      <c r="K14" s="137"/>
    </row>
    <row r="15" spans="1:11" s="54" customFormat="1">
      <c r="B15" s="52" t="s">
        <v>429</v>
      </c>
      <c r="C15" s="113">
        <v>5000</v>
      </c>
      <c r="D15" s="126">
        <v>10</v>
      </c>
      <c r="E15" s="126">
        <v>2</v>
      </c>
      <c r="F15" s="127">
        <v>1</v>
      </c>
      <c r="G15" s="128">
        <v>1351.2940000000001</v>
      </c>
      <c r="H15" s="52">
        <v>20</v>
      </c>
      <c r="I15" s="128">
        <f t="shared" si="0"/>
        <v>27025.88</v>
      </c>
      <c r="J15" s="54" t="s">
        <v>830</v>
      </c>
      <c r="K15" s="129"/>
    </row>
    <row r="16" spans="1:11" s="54" customFormat="1">
      <c r="B16" s="52" t="s">
        <v>419</v>
      </c>
      <c r="C16" s="113">
        <v>600</v>
      </c>
      <c r="D16" s="126">
        <v>10</v>
      </c>
      <c r="E16" s="126">
        <v>2</v>
      </c>
      <c r="F16" s="127">
        <v>2.0099999999999998</v>
      </c>
      <c r="G16" s="128">
        <v>512.82100000000003</v>
      </c>
      <c r="H16" s="52">
        <v>3</v>
      </c>
      <c r="I16" s="128">
        <f t="shared" si="0"/>
        <v>1538.4630000000002</v>
      </c>
      <c r="K16" s="129"/>
    </row>
    <row r="17" spans="2:11" s="54" customFormat="1">
      <c r="B17" s="52" t="s">
        <v>661</v>
      </c>
      <c r="C17" s="113">
        <v>400</v>
      </c>
      <c r="D17" s="126">
        <v>10</v>
      </c>
      <c r="E17" s="126">
        <v>2</v>
      </c>
      <c r="F17" s="127">
        <v>1.5</v>
      </c>
      <c r="G17" s="128">
        <v>81.245999999999995</v>
      </c>
      <c r="H17" s="52">
        <v>3</v>
      </c>
      <c r="I17" s="128">
        <f t="shared" si="0"/>
        <v>243.738</v>
      </c>
      <c r="K17" s="129"/>
    </row>
    <row r="18" spans="2:11" s="54" customFormat="1">
      <c r="B18" s="52" t="s">
        <v>670</v>
      </c>
      <c r="C18" s="113">
        <v>200</v>
      </c>
      <c r="D18" s="126">
        <v>10</v>
      </c>
      <c r="E18" s="126">
        <v>2</v>
      </c>
      <c r="F18" s="127">
        <v>2.0299999999999998</v>
      </c>
      <c r="G18" s="128">
        <v>82.912000000000006</v>
      </c>
      <c r="H18" s="52">
        <v>9</v>
      </c>
      <c r="I18" s="128">
        <f t="shared" si="0"/>
        <v>746.20800000000008</v>
      </c>
      <c r="K18" s="129"/>
    </row>
    <row r="19" spans="2:11" s="54" customFormat="1">
      <c r="B19" s="54" t="s">
        <v>702</v>
      </c>
      <c r="C19" s="113">
        <v>150</v>
      </c>
      <c r="D19" s="126">
        <v>10</v>
      </c>
      <c r="E19" s="126">
        <v>3</v>
      </c>
      <c r="F19" s="127">
        <v>2.0099999999999998</v>
      </c>
      <c r="G19" s="128">
        <v>62.66</v>
      </c>
      <c r="H19" s="52">
        <v>4</v>
      </c>
      <c r="I19" s="128">
        <f t="shared" si="0"/>
        <v>250.64</v>
      </c>
      <c r="K19" s="129"/>
    </row>
    <row r="20" spans="2:11" s="54" customFormat="1">
      <c r="B20" s="52" t="s">
        <v>658</v>
      </c>
      <c r="C20" s="113">
        <v>400</v>
      </c>
      <c r="D20" s="126">
        <v>10</v>
      </c>
      <c r="E20" s="126">
        <v>2</v>
      </c>
      <c r="F20" s="127">
        <v>2.5</v>
      </c>
      <c r="G20" s="128">
        <v>167.274</v>
      </c>
      <c r="H20" s="172">
        <v>2</v>
      </c>
      <c r="I20" s="128">
        <f t="shared" si="0"/>
        <v>334.548</v>
      </c>
      <c r="K20" s="129"/>
    </row>
    <row r="21" spans="2:11" s="54" customFormat="1">
      <c r="B21" s="52" t="s">
        <v>659</v>
      </c>
      <c r="C21" s="113">
        <v>100</v>
      </c>
      <c r="D21" s="126">
        <v>10</v>
      </c>
      <c r="E21" s="126">
        <v>2</v>
      </c>
      <c r="F21" s="127">
        <v>2.58</v>
      </c>
      <c r="G21" s="128">
        <v>33.241999999999997</v>
      </c>
      <c r="H21" s="52">
        <v>6</v>
      </c>
      <c r="I21" s="128">
        <f t="shared" si="0"/>
        <v>199.452</v>
      </c>
      <c r="K21" s="129"/>
    </row>
    <row r="22" spans="2:11" s="54" customFormat="1">
      <c r="B22" s="54" t="s">
        <v>998</v>
      </c>
      <c r="C22" s="54">
        <v>10000</v>
      </c>
      <c r="D22" s="126">
        <v>10</v>
      </c>
      <c r="E22" s="126">
        <v>0</v>
      </c>
      <c r="F22" s="127">
        <v>1</v>
      </c>
      <c r="G22" s="128">
        <v>229.23</v>
      </c>
      <c r="H22" s="52">
        <v>1</v>
      </c>
      <c r="I22" s="128">
        <f t="shared" ref="I22" si="1">G22*H22</f>
        <v>229.23</v>
      </c>
      <c r="K22" s="129"/>
    </row>
    <row r="23" spans="2:11" s="54" customFormat="1">
      <c r="B23" s="52" t="s">
        <v>478</v>
      </c>
      <c r="C23" s="113">
        <v>1000</v>
      </c>
      <c r="D23" s="126">
        <v>9</v>
      </c>
      <c r="E23" s="126">
        <v>0</v>
      </c>
      <c r="F23" s="127">
        <v>2.0499999999999998</v>
      </c>
      <c r="G23" s="128">
        <v>403.16800000000001</v>
      </c>
      <c r="H23" s="52">
        <v>6</v>
      </c>
      <c r="I23" s="128">
        <f t="shared" si="0"/>
        <v>2419.0079999999998</v>
      </c>
      <c r="K23" s="129"/>
    </row>
    <row r="24" spans="2:11" s="54" customFormat="1">
      <c r="B24" s="52" t="s">
        <v>376</v>
      </c>
      <c r="C24" s="113">
        <v>100</v>
      </c>
      <c r="D24" s="126">
        <v>9</v>
      </c>
      <c r="E24" s="126">
        <v>1</v>
      </c>
      <c r="F24" s="127">
        <v>1.17</v>
      </c>
      <c r="G24" s="128">
        <v>52.13</v>
      </c>
      <c r="H24" s="52">
        <v>1</v>
      </c>
      <c r="I24" s="128">
        <f t="shared" si="0"/>
        <v>52.13</v>
      </c>
      <c r="K24" s="129"/>
    </row>
    <row r="25" spans="2:11" s="54" customFormat="1">
      <c r="B25" s="52" t="s">
        <v>479</v>
      </c>
      <c r="C25" s="113">
        <v>1000</v>
      </c>
      <c r="D25" s="126">
        <v>11</v>
      </c>
      <c r="E25" s="126">
        <v>0</v>
      </c>
      <c r="F25" s="127">
        <v>5.1100000000000003</v>
      </c>
      <c r="G25" s="128">
        <v>1545.0640000000001</v>
      </c>
      <c r="H25" s="52">
        <v>1</v>
      </c>
      <c r="I25" s="128">
        <f t="shared" si="0"/>
        <v>1545.0640000000001</v>
      </c>
      <c r="K25" s="129"/>
    </row>
    <row r="26" spans="2:11" s="54" customFormat="1">
      <c r="B26" s="52" t="s">
        <v>922</v>
      </c>
      <c r="C26" s="113">
        <v>500</v>
      </c>
      <c r="D26" s="126">
        <v>10</v>
      </c>
      <c r="E26" s="126">
        <v>2</v>
      </c>
      <c r="F26" s="127">
        <v>1.29</v>
      </c>
      <c r="G26" s="128">
        <v>78.245000000000005</v>
      </c>
      <c r="H26" s="52">
        <v>1</v>
      </c>
      <c r="I26" s="128">
        <f t="shared" si="0"/>
        <v>78.245000000000005</v>
      </c>
      <c r="J26" s="128"/>
      <c r="K26" s="129"/>
    </row>
    <row r="27" spans="2:11" s="54" customFormat="1">
      <c r="B27" s="52" t="s">
        <v>480</v>
      </c>
      <c r="C27" s="113">
        <v>400</v>
      </c>
      <c r="D27" s="126">
        <v>11</v>
      </c>
      <c r="E27" s="126">
        <v>0</v>
      </c>
      <c r="F27" s="127">
        <v>6.2</v>
      </c>
      <c r="G27" s="128">
        <v>331.58</v>
      </c>
      <c r="H27" s="52">
        <v>1</v>
      </c>
      <c r="I27" s="128">
        <f t="shared" si="0"/>
        <v>331.58</v>
      </c>
      <c r="K27" s="129"/>
    </row>
    <row r="28" spans="2:11" s="54" customFormat="1">
      <c r="B28" s="52" t="s">
        <v>658</v>
      </c>
      <c r="C28" s="113">
        <v>400</v>
      </c>
      <c r="D28" s="126">
        <v>10</v>
      </c>
      <c r="E28" s="126">
        <v>2</v>
      </c>
      <c r="F28" s="127">
        <v>2.5</v>
      </c>
      <c r="G28" s="128">
        <v>167.274</v>
      </c>
      <c r="H28" s="52">
        <v>2</v>
      </c>
      <c r="I28" s="128">
        <f t="shared" si="0"/>
        <v>334.548</v>
      </c>
      <c r="K28" s="129"/>
    </row>
    <row r="29" spans="2:11" s="54" customFormat="1">
      <c r="B29" s="52" t="s">
        <v>924</v>
      </c>
      <c r="C29" s="113">
        <v>190</v>
      </c>
      <c r="D29" s="126">
        <v>10</v>
      </c>
      <c r="E29" s="126">
        <v>2</v>
      </c>
      <c r="F29" s="127">
        <v>1.07</v>
      </c>
      <c r="G29" s="128">
        <v>29.901</v>
      </c>
      <c r="H29" s="52">
        <v>1</v>
      </c>
      <c r="I29" s="128">
        <f t="shared" si="0"/>
        <v>29.901</v>
      </c>
      <c r="K29" s="129"/>
    </row>
    <row r="30" spans="2:11" s="54" customFormat="1">
      <c r="B30" s="54" t="s">
        <v>702</v>
      </c>
      <c r="C30" s="113">
        <v>150</v>
      </c>
      <c r="D30" s="126">
        <v>10</v>
      </c>
      <c r="E30" s="126">
        <v>3</v>
      </c>
      <c r="F30" s="127">
        <v>2.0099999999999998</v>
      </c>
      <c r="G30" s="128">
        <v>62.66</v>
      </c>
      <c r="H30" s="52">
        <v>1</v>
      </c>
      <c r="I30" s="128">
        <f t="shared" si="0"/>
        <v>62.66</v>
      </c>
      <c r="K30" s="129"/>
    </row>
    <row r="31" spans="2:11" s="54" customFormat="1">
      <c r="B31" s="54" t="s">
        <v>738</v>
      </c>
      <c r="C31" s="113">
        <v>40000</v>
      </c>
      <c r="D31" s="126">
        <v>10</v>
      </c>
      <c r="E31" s="126">
        <v>2</v>
      </c>
      <c r="F31" s="127">
        <v>1</v>
      </c>
      <c r="G31" s="128">
        <v>5564.5780000000004</v>
      </c>
      <c r="H31" s="52">
        <v>2</v>
      </c>
      <c r="I31" s="128">
        <f t="shared" si="0"/>
        <v>11129.156000000001</v>
      </c>
      <c r="K31" s="129"/>
    </row>
    <row r="32" spans="2:11" s="54" customFormat="1">
      <c r="B32" s="54" t="s">
        <v>998</v>
      </c>
      <c r="C32" s="54">
        <v>10000</v>
      </c>
      <c r="D32" s="126">
        <v>10</v>
      </c>
      <c r="E32" s="126">
        <v>0</v>
      </c>
      <c r="F32" s="127">
        <v>1</v>
      </c>
      <c r="G32" s="128">
        <v>229.23</v>
      </c>
      <c r="H32" s="52">
        <v>12</v>
      </c>
      <c r="I32" s="128">
        <f t="shared" si="0"/>
        <v>2750.7599999999998</v>
      </c>
      <c r="K32" s="129"/>
    </row>
    <row r="33" spans="2:11" s="54" customFormat="1">
      <c r="B33" s="54" t="s">
        <v>469</v>
      </c>
      <c r="C33" s="113">
        <v>1000</v>
      </c>
      <c r="D33" s="126">
        <v>10</v>
      </c>
      <c r="E33" s="126">
        <v>2</v>
      </c>
      <c r="F33" s="127">
        <v>1.01</v>
      </c>
      <c r="G33" s="128">
        <v>276.572</v>
      </c>
      <c r="H33" s="52">
        <v>3</v>
      </c>
      <c r="I33" s="128">
        <f t="shared" si="0"/>
        <v>829.71600000000001</v>
      </c>
      <c r="K33" s="129"/>
    </row>
    <row r="34" spans="2:11" s="54" customFormat="1">
      <c r="B34" s="52" t="s">
        <v>660</v>
      </c>
      <c r="C34" s="113">
        <v>600</v>
      </c>
      <c r="D34" s="126">
        <v>10</v>
      </c>
      <c r="E34" s="126">
        <v>2</v>
      </c>
      <c r="F34" s="127">
        <v>2.0099999999999998</v>
      </c>
      <c r="G34" s="128">
        <v>123.117</v>
      </c>
      <c r="H34" s="52">
        <v>2</v>
      </c>
      <c r="I34" s="128">
        <f t="shared" si="0"/>
        <v>246.23400000000001</v>
      </c>
      <c r="K34" s="129"/>
    </row>
    <row r="35" spans="2:11" s="54" customFormat="1">
      <c r="B35" s="54" t="s">
        <v>575</v>
      </c>
      <c r="C35" s="113">
        <v>500</v>
      </c>
      <c r="D35" s="126">
        <v>10</v>
      </c>
      <c r="E35" s="126">
        <v>2</v>
      </c>
      <c r="F35" s="127">
        <v>1.04</v>
      </c>
      <c r="G35" s="128">
        <v>103.45</v>
      </c>
      <c r="H35" s="52">
        <v>4</v>
      </c>
      <c r="I35" s="128">
        <f t="shared" si="0"/>
        <v>413.8</v>
      </c>
      <c r="K35" s="129"/>
    </row>
    <row r="36" spans="2:11" s="54" customFormat="1">
      <c r="B36" s="52" t="s">
        <v>661</v>
      </c>
      <c r="C36" s="113">
        <v>400</v>
      </c>
      <c r="D36" s="126">
        <v>10</v>
      </c>
      <c r="E36" s="126">
        <v>2</v>
      </c>
      <c r="F36" s="127">
        <v>1.5</v>
      </c>
      <c r="G36" s="128">
        <v>81.245999999999995</v>
      </c>
      <c r="H36" s="52">
        <v>3</v>
      </c>
      <c r="I36" s="128">
        <f t="shared" si="0"/>
        <v>243.738</v>
      </c>
      <c r="K36" s="129"/>
    </row>
    <row r="37" spans="2:11" s="54" customFormat="1">
      <c r="B37" s="52" t="s">
        <v>663</v>
      </c>
      <c r="C37" s="113">
        <v>400</v>
      </c>
      <c r="D37" s="126">
        <v>10</v>
      </c>
      <c r="E37" s="126">
        <v>1</v>
      </c>
      <c r="F37" s="127">
        <v>1.02</v>
      </c>
      <c r="G37" s="128">
        <v>64.387</v>
      </c>
      <c r="H37" s="52">
        <v>7</v>
      </c>
      <c r="I37" s="128">
        <f t="shared" ref="I37:I62" si="2">G37*H37</f>
        <v>450.709</v>
      </c>
      <c r="K37" s="129"/>
    </row>
    <row r="38" spans="2:11" s="54" customFormat="1">
      <c r="B38" s="52" t="s">
        <v>662</v>
      </c>
      <c r="C38" s="113">
        <v>200</v>
      </c>
      <c r="D38" s="126">
        <v>10</v>
      </c>
      <c r="E38" s="126">
        <v>1</v>
      </c>
      <c r="F38" s="127">
        <v>1.01</v>
      </c>
      <c r="G38" s="128">
        <v>35.884</v>
      </c>
      <c r="H38" s="52">
        <v>9</v>
      </c>
      <c r="I38" s="128">
        <f t="shared" si="2"/>
        <v>322.95600000000002</v>
      </c>
      <c r="K38" s="129"/>
    </row>
    <row r="39" spans="2:11" s="54" customFormat="1">
      <c r="B39" s="52" t="s">
        <v>664</v>
      </c>
      <c r="C39" s="113">
        <v>200</v>
      </c>
      <c r="D39" s="126">
        <v>10</v>
      </c>
      <c r="E39" s="126">
        <v>2</v>
      </c>
      <c r="F39" s="127">
        <v>1.1000000000000001</v>
      </c>
      <c r="G39" s="128">
        <v>42.524999999999999</v>
      </c>
      <c r="H39" s="52">
        <v>12</v>
      </c>
      <c r="I39" s="128">
        <f t="shared" si="2"/>
        <v>510.29999999999995</v>
      </c>
      <c r="K39" s="129"/>
    </row>
    <row r="40" spans="2:11" s="54" customFormat="1">
      <c r="B40" s="52" t="s">
        <v>665</v>
      </c>
      <c r="C40" s="113">
        <v>200</v>
      </c>
      <c r="D40" s="126">
        <v>10</v>
      </c>
      <c r="E40" s="126">
        <v>3</v>
      </c>
      <c r="F40" s="127">
        <v>1.34</v>
      </c>
      <c r="G40" s="128">
        <v>50.872</v>
      </c>
      <c r="H40" s="52">
        <v>12</v>
      </c>
      <c r="I40" s="128">
        <f t="shared" si="2"/>
        <v>610.46399999999994</v>
      </c>
      <c r="K40" s="129"/>
    </row>
    <row r="41" spans="2:11" s="54" customFormat="1">
      <c r="B41" s="52" t="s">
        <v>924</v>
      </c>
      <c r="C41" s="113">
        <v>190</v>
      </c>
      <c r="D41" s="126">
        <v>10</v>
      </c>
      <c r="E41" s="126">
        <v>2</v>
      </c>
      <c r="F41" s="127">
        <v>1.07</v>
      </c>
      <c r="G41" s="128">
        <v>29.901</v>
      </c>
      <c r="H41" s="52">
        <v>3</v>
      </c>
      <c r="I41" s="128">
        <f t="shared" si="2"/>
        <v>89.703000000000003</v>
      </c>
      <c r="K41" s="129"/>
    </row>
    <row r="42" spans="2:11" s="54" customFormat="1">
      <c r="B42" s="52" t="s">
        <v>659</v>
      </c>
      <c r="C42" s="113">
        <v>100</v>
      </c>
      <c r="D42" s="126">
        <v>10</v>
      </c>
      <c r="E42" s="126">
        <v>2</v>
      </c>
      <c r="F42" s="127">
        <v>2.58</v>
      </c>
      <c r="G42" s="128">
        <v>33.241999999999997</v>
      </c>
      <c r="H42" s="52">
        <v>3</v>
      </c>
      <c r="I42" s="128">
        <f t="shared" si="2"/>
        <v>99.725999999999999</v>
      </c>
      <c r="K42" s="129"/>
    </row>
    <row r="43" spans="2:11" s="54" customFormat="1">
      <c r="B43" s="52" t="s">
        <v>666</v>
      </c>
      <c r="C43" s="113">
        <v>100</v>
      </c>
      <c r="D43" s="126">
        <v>10</v>
      </c>
      <c r="E43" s="126">
        <v>2</v>
      </c>
      <c r="F43" s="127">
        <v>2.09</v>
      </c>
      <c r="G43" s="128">
        <v>31.128</v>
      </c>
      <c r="H43" s="52">
        <v>5</v>
      </c>
      <c r="I43" s="128">
        <f t="shared" si="2"/>
        <v>155.63999999999999</v>
      </c>
      <c r="K43" s="129"/>
    </row>
    <row r="44" spans="2:11" s="54" customFormat="1">
      <c r="B44" s="52" t="s">
        <v>675</v>
      </c>
      <c r="C44" s="113">
        <v>100</v>
      </c>
      <c r="D44" s="126">
        <v>10</v>
      </c>
      <c r="E44" s="126">
        <v>2</v>
      </c>
      <c r="F44" s="127">
        <v>1.01</v>
      </c>
      <c r="G44" s="128">
        <v>28.030999999999999</v>
      </c>
      <c r="H44" s="52">
        <v>8</v>
      </c>
      <c r="I44" s="128">
        <f t="shared" si="2"/>
        <v>224.24799999999999</v>
      </c>
      <c r="K44" s="129"/>
    </row>
    <row r="45" spans="2:11" s="54" customFormat="1">
      <c r="B45" s="52" t="s">
        <v>677</v>
      </c>
      <c r="C45" s="113">
        <v>100</v>
      </c>
      <c r="D45" s="126">
        <v>10</v>
      </c>
      <c r="E45" s="126">
        <v>2</v>
      </c>
      <c r="F45" s="127">
        <v>1.1100000000000001</v>
      </c>
      <c r="G45" s="128">
        <v>42.207000000000001</v>
      </c>
      <c r="H45" s="52">
        <v>4</v>
      </c>
      <c r="I45" s="128">
        <f t="shared" si="2"/>
        <v>168.828</v>
      </c>
      <c r="K45" s="129"/>
    </row>
    <row r="46" spans="2:11" s="54" customFormat="1">
      <c r="B46" s="52" t="s">
        <v>376</v>
      </c>
      <c r="C46" s="113">
        <v>100</v>
      </c>
      <c r="D46" s="126">
        <v>9</v>
      </c>
      <c r="E46" s="126">
        <v>1</v>
      </c>
      <c r="F46" s="127">
        <v>1.17</v>
      </c>
      <c r="G46" s="128">
        <v>52.13</v>
      </c>
      <c r="H46" s="52">
        <v>1</v>
      </c>
      <c r="I46" s="128">
        <f t="shared" si="2"/>
        <v>52.13</v>
      </c>
      <c r="K46" s="129"/>
    </row>
    <row r="47" spans="2:11" s="152" customFormat="1">
      <c r="B47" s="57" t="s">
        <v>493</v>
      </c>
      <c r="C47" s="77">
        <v>30000</v>
      </c>
      <c r="D47" s="72">
        <v>10</v>
      </c>
      <c r="E47" s="72">
        <v>2</v>
      </c>
      <c r="F47" s="132">
        <v>2.08</v>
      </c>
      <c r="G47" s="133">
        <v>32813.720999999998</v>
      </c>
      <c r="H47" s="75">
        <v>8</v>
      </c>
      <c r="I47" s="133">
        <f t="shared" si="2"/>
        <v>262509.76799999998</v>
      </c>
      <c r="K47" s="151"/>
    </row>
    <row r="48" spans="2:11" s="152" customFormat="1">
      <c r="B48" s="57" t="s">
        <v>502</v>
      </c>
      <c r="C48" s="77">
        <v>8000</v>
      </c>
      <c r="D48" s="72">
        <v>10</v>
      </c>
      <c r="E48" s="72">
        <v>2</v>
      </c>
      <c r="F48" s="132">
        <v>1.1599999999999999</v>
      </c>
      <c r="G48" s="133">
        <v>3230.6370000000002</v>
      </c>
      <c r="H48" s="75">
        <v>7</v>
      </c>
      <c r="I48" s="133">
        <f t="shared" si="2"/>
        <v>22614.459000000003</v>
      </c>
      <c r="J48" s="57" t="s">
        <v>842</v>
      </c>
      <c r="K48" s="151"/>
    </row>
    <row r="49" spans="2:11" s="152" customFormat="1">
      <c r="B49" s="57" t="s">
        <v>491</v>
      </c>
      <c r="C49" s="77">
        <v>4000</v>
      </c>
      <c r="D49" s="72">
        <v>10</v>
      </c>
      <c r="E49" s="72">
        <v>2</v>
      </c>
      <c r="F49" s="132">
        <v>1</v>
      </c>
      <c r="G49" s="133">
        <v>2341.09</v>
      </c>
      <c r="H49" s="75">
        <v>33</v>
      </c>
      <c r="I49" s="133">
        <f t="shared" si="2"/>
        <v>77255.97</v>
      </c>
      <c r="K49" s="151"/>
    </row>
    <row r="50" spans="2:11" s="152" customFormat="1">
      <c r="B50" s="57" t="s">
        <v>495</v>
      </c>
      <c r="C50" s="77">
        <v>400</v>
      </c>
      <c r="D50" s="72">
        <v>10</v>
      </c>
      <c r="E50" s="72">
        <v>2</v>
      </c>
      <c r="F50" s="132">
        <v>3.08</v>
      </c>
      <c r="G50" s="133">
        <v>228.71799999999999</v>
      </c>
      <c r="H50" s="75">
        <v>66</v>
      </c>
      <c r="I50" s="133">
        <f t="shared" si="2"/>
        <v>15095.387999999999</v>
      </c>
      <c r="K50" s="151"/>
    </row>
    <row r="51" spans="2:11" s="152" customFormat="1">
      <c r="B51" s="57" t="s">
        <v>498</v>
      </c>
      <c r="C51" s="77">
        <v>400</v>
      </c>
      <c r="D51" s="72">
        <v>10</v>
      </c>
      <c r="E51" s="72">
        <v>0</v>
      </c>
      <c r="F51" s="132">
        <v>4.45</v>
      </c>
      <c r="G51" s="133">
        <v>137.63499999999999</v>
      </c>
      <c r="H51" s="75">
        <v>56</v>
      </c>
      <c r="I51" s="133">
        <f t="shared" si="2"/>
        <v>7707.5599999999995</v>
      </c>
      <c r="K51" s="151"/>
    </row>
    <row r="52" spans="2:11" s="152" customFormat="1">
      <c r="B52" s="75" t="s">
        <v>922</v>
      </c>
      <c r="C52" s="77">
        <v>500</v>
      </c>
      <c r="D52" s="72">
        <v>10</v>
      </c>
      <c r="E52" s="72">
        <v>2</v>
      </c>
      <c r="F52" s="132">
        <v>1.29</v>
      </c>
      <c r="G52" s="133">
        <v>78.245000000000005</v>
      </c>
      <c r="H52" s="75">
        <v>3</v>
      </c>
      <c r="I52" s="133">
        <f t="shared" si="2"/>
        <v>234.73500000000001</v>
      </c>
      <c r="K52" s="151"/>
    </row>
    <row r="53" spans="2:11" s="152" customFormat="1">
      <c r="B53" s="75" t="s">
        <v>661</v>
      </c>
      <c r="C53" s="77">
        <v>400</v>
      </c>
      <c r="D53" s="72">
        <v>10</v>
      </c>
      <c r="E53" s="72">
        <v>2</v>
      </c>
      <c r="F53" s="132">
        <v>1.5</v>
      </c>
      <c r="G53" s="133">
        <v>81.245999999999995</v>
      </c>
      <c r="H53" s="75">
        <v>20</v>
      </c>
      <c r="I53" s="133">
        <f t="shared" si="2"/>
        <v>1624.9199999999998</v>
      </c>
      <c r="K53" s="151"/>
    </row>
    <row r="54" spans="2:11" s="152" customFormat="1">
      <c r="B54" s="75" t="s">
        <v>663</v>
      </c>
      <c r="C54" s="77">
        <v>400</v>
      </c>
      <c r="D54" s="72">
        <v>10</v>
      </c>
      <c r="E54" s="72">
        <v>1</v>
      </c>
      <c r="F54" s="132">
        <v>1.02</v>
      </c>
      <c r="G54" s="133">
        <v>64.387</v>
      </c>
      <c r="H54" s="75">
        <v>3</v>
      </c>
      <c r="I54" s="133">
        <f t="shared" si="2"/>
        <v>193.161</v>
      </c>
      <c r="K54" s="151"/>
    </row>
    <row r="55" spans="2:11" s="152" customFormat="1">
      <c r="B55" s="75" t="s">
        <v>670</v>
      </c>
      <c r="C55" s="77">
        <v>200</v>
      </c>
      <c r="D55" s="72">
        <v>10</v>
      </c>
      <c r="E55" s="72">
        <v>2</v>
      </c>
      <c r="F55" s="132">
        <v>2.0299999999999998</v>
      </c>
      <c r="G55" s="133">
        <v>82.912000000000006</v>
      </c>
      <c r="H55" s="75">
        <v>14</v>
      </c>
      <c r="I55" s="133">
        <f t="shared" si="2"/>
        <v>1160.768</v>
      </c>
      <c r="K55" s="151"/>
    </row>
    <row r="56" spans="2:11" s="152" customFormat="1">
      <c r="B56" s="75" t="s">
        <v>924</v>
      </c>
      <c r="C56" s="77">
        <v>190</v>
      </c>
      <c r="D56" s="72">
        <v>10</v>
      </c>
      <c r="E56" s="72">
        <v>2</v>
      </c>
      <c r="F56" s="132">
        <v>1.07</v>
      </c>
      <c r="G56" s="133">
        <v>29.901</v>
      </c>
      <c r="H56" s="75">
        <v>5</v>
      </c>
      <c r="I56" s="133">
        <f t="shared" si="2"/>
        <v>149.505</v>
      </c>
      <c r="K56" s="151"/>
    </row>
    <row r="57" spans="2:11" s="152" customFormat="1">
      <c r="B57" s="75" t="s">
        <v>659</v>
      </c>
      <c r="C57" s="77">
        <v>100</v>
      </c>
      <c r="D57" s="72">
        <v>10</v>
      </c>
      <c r="E57" s="72">
        <v>2</v>
      </c>
      <c r="F57" s="132">
        <v>2.58</v>
      </c>
      <c r="G57" s="133">
        <v>33.241999999999997</v>
      </c>
      <c r="H57" s="75">
        <v>25</v>
      </c>
      <c r="I57" s="133">
        <f t="shared" si="2"/>
        <v>831.05</v>
      </c>
      <c r="K57" s="153"/>
    </row>
    <row r="58" spans="2:11" s="152" customFormat="1">
      <c r="B58" s="75" t="s">
        <v>924</v>
      </c>
      <c r="C58" s="77">
        <v>190</v>
      </c>
      <c r="D58" s="72">
        <v>10</v>
      </c>
      <c r="E58" s="72">
        <v>2</v>
      </c>
      <c r="F58" s="132">
        <v>1.07</v>
      </c>
      <c r="G58" s="133">
        <v>28.192</v>
      </c>
      <c r="H58" s="75">
        <v>2</v>
      </c>
      <c r="I58" s="133">
        <f t="shared" si="2"/>
        <v>56.384</v>
      </c>
      <c r="K58" s="153"/>
    </row>
    <row r="59" spans="2:11" s="152" customFormat="1">
      <c r="B59" s="57" t="s">
        <v>702</v>
      </c>
      <c r="C59" s="77">
        <v>150</v>
      </c>
      <c r="D59" s="72">
        <v>10</v>
      </c>
      <c r="E59" s="72">
        <v>3</v>
      </c>
      <c r="F59" s="132">
        <v>2.0099999999999998</v>
      </c>
      <c r="G59" s="133">
        <v>62.66</v>
      </c>
      <c r="H59" s="75">
        <v>3</v>
      </c>
      <c r="I59" s="133">
        <f t="shared" si="2"/>
        <v>187.98</v>
      </c>
      <c r="K59" s="153"/>
    </row>
    <row r="60" spans="2:11" s="152" customFormat="1">
      <c r="B60" s="57" t="s">
        <v>495</v>
      </c>
      <c r="C60" s="77">
        <v>400</v>
      </c>
      <c r="D60" s="72">
        <v>10</v>
      </c>
      <c r="E60" s="72">
        <v>2</v>
      </c>
      <c r="F60" s="132">
        <v>3.08</v>
      </c>
      <c r="G60" s="133">
        <v>228.71799999999999</v>
      </c>
      <c r="H60" s="75">
        <v>22</v>
      </c>
      <c r="I60" s="133">
        <f t="shared" si="2"/>
        <v>5031.7959999999994</v>
      </c>
      <c r="K60" s="151"/>
    </row>
    <row r="61" spans="2:11" s="152" customFormat="1">
      <c r="B61" s="57" t="s">
        <v>498</v>
      </c>
      <c r="C61" s="77">
        <v>400</v>
      </c>
      <c r="D61" s="72">
        <v>10</v>
      </c>
      <c r="E61" s="72">
        <v>0</v>
      </c>
      <c r="F61" s="132">
        <v>4.45</v>
      </c>
      <c r="G61" s="133">
        <v>137.63499999999999</v>
      </c>
      <c r="H61" s="75">
        <v>162</v>
      </c>
      <c r="I61" s="133">
        <f t="shared" si="2"/>
        <v>22296.87</v>
      </c>
      <c r="K61" s="151"/>
    </row>
    <row r="62" spans="2:11" s="152" customFormat="1">
      <c r="B62" s="57" t="s">
        <v>499</v>
      </c>
      <c r="C62" s="77">
        <v>300</v>
      </c>
      <c r="D62" s="72">
        <v>9</v>
      </c>
      <c r="E62" s="72">
        <v>0</v>
      </c>
      <c r="F62" s="132">
        <v>1.55</v>
      </c>
      <c r="G62" s="133">
        <v>165.97200000000001</v>
      </c>
      <c r="H62" s="75">
        <v>50</v>
      </c>
      <c r="I62" s="133">
        <f t="shared" si="2"/>
        <v>8298.6</v>
      </c>
      <c r="K62" s="151"/>
    </row>
    <row r="63" spans="2:11" s="152" customFormat="1">
      <c r="B63" s="75" t="s">
        <v>917</v>
      </c>
      <c r="C63" s="77">
        <v>4300</v>
      </c>
      <c r="D63" s="72">
        <v>10</v>
      </c>
      <c r="E63" s="72">
        <v>0</v>
      </c>
      <c r="F63" s="132">
        <v>1.07</v>
      </c>
      <c r="G63" s="133">
        <v>12001.572</v>
      </c>
      <c r="H63" s="75">
        <v>1</v>
      </c>
      <c r="I63" s="133">
        <v>16131.300999999999</v>
      </c>
      <c r="K63" s="153"/>
    </row>
    <row r="64" spans="2:11" s="152" customFormat="1">
      <c r="B64" s="75" t="s">
        <v>667</v>
      </c>
      <c r="C64" s="77">
        <v>800</v>
      </c>
      <c r="D64" s="72">
        <v>10</v>
      </c>
      <c r="E64" s="72">
        <v>3</v>
      </c>
      <c r="F64" s="132">
        <v>2.99</v>
      </c>
      <c r="G64" s="133">
        <v>243.07300000000001</v>
      </c>
      <c r="H64" s="75">
        <v>1</v>
      </c>
      <c r="I64" s="133">
        <f t="shared" ref="I64:I96" si="3">G64*H64</f>
        <v>243.07300000000001</v>
      </c>
      <c r="J64" s="177"/>
      <c r="K64" s="153"/>
    </row>
    <row r="65" spans="2:11" s="152" customFormat="1">
      <c r="B65" s="75" t="s">
        <v>922</v>
      </c>
      <c r="C65" s="77">
        <v>500</v>
      </c>
      <c r="D65" s="72">
        <v>10</v>
      </c>
      <c r="E65" s="72">
        <v>2</v>
      </c>
      <c r="F65" s="132">
        <v>1.29</v>
      </c>
      <c r="G65" s="133">
        <v>78.245000000000005</v>
      </c>
      <c r="H65" s="75">
        <v>4</v>
      </c>
      <c r="I65" s="133">
        <f t="shared" si="3"/>
        <v>312.98</v>
      </c>
      <c r="K65" s="153"/>
    </row>
    <row r="66" spans="2:11" s="152" customFormat="1">
      <c r="B66" s="75" t="s">
        <v>658</v>
      </c>
      <c r="C66" s="77">
        <v>400</v>
      </c>
      <c r="D66" s="72">
        <v>10</v>
      </c>
      <c r="E66" s="72">
        <v>2</v>
      </c>
      <c r="F66" s="132">
        <v>2.5</v>
      </c>
      <c r="G66" s="133">
        <v>167.274</v>
      </c>
      <c r="H66" s="75">
        <v>2</v>
      </c>
      <c r="I66" s="133">
        <f t="shared" si="3"/>
        <v>334.548</v>
      </c>
      <c r="K66" s="153"/>
    </row>
    <row r="67" spans="2:11" s="152" customFormat="1">
      <c r="B67" s="57" t="s">
        <v>498</v>
      </c>
      <c r="C67" s="77">
        <v>400</v>
      </c>
      <c r="D67" s="72">
        <v>10</v>
      </c>
      <c r="E67" s="72">
        <v>0</v>
      </c>
      <c r="F67" s="132">
        <v>4.45</v>
      </c>
      <c r="G67" s="133">
        <v>137.63499999999999</v>
      </c>
      <c r="H67" s="75">
        <v>3</v>
      </c>
      <c r="I67" s="133">
        <f t="shared" si="3"/>
        <v>412.90499999999997</v>
      </c>
      <c r="K67" s="153"/>
    </row>
    <row r="68" spans="2:11" s="152" customFormat="1">
      <c r="B68" s="57" t="s">
        <v>499</v>
      </c>
      <c r="C68" s="77">
        <v>300</v>
      </c>
      <c r="D68" s="72">
        <v>9</v>
      </c>
      <c r="E68" s="72">
        <v>0</v>
      </c>
      <c r="F68" s="132">
        <v>1.55</v>
      </c>
      <c r="G68" s="133">
        <v>165.97200000000001</v>
      </c>
      <c r="H68" s="75">
        <v>8</v>
      </c>
      <c r="I68" s="133">
        <f t="shared" si="3"/>
        <v>1327.7760000000001</v>
      </c>
      <c r="K68" s="151"/>
    </row>
    <row r="69" spans="2:11" s="152" customFormat="1">
      <c r="B69" s="75" t="s">
        <v>924</v>
      </c>
      <c r="C69" s="77">
        <v>190</v>
      </c>
      <c r="D69" s="72">
        <v>10</v>
      </c>
      <c r="E69" s="72">
        <v>2</v>
      </c>
      <c r="F69" s="132">
        <v>1.07</v>
      </c>
      <c r="G69" s="133">
        <v>29.901</v>
      </c>
      <c r="H69" s="75">
        <v>1</v>
      </c>
      <c r="I69" s="133">
        <f t="shared" si="3"/>
        <v>29.901</v>
      </c>
      <c r="K69" s="151"/>
    </row>
    <row r="70" spans="2:11" s="152" customFormat="1">
      <c r="B70" s="57" t="s">
        <v>702</v>
      </c>
      <c r="C70" s="77">
        <v>150</v>
      </c>
      <c r="D70" s="72">
        <v>10</v>
      </c>
      <c r="E70" s="72">
        <v>3</v>
      </c>
      <c r="F70" s="132">
        <v>2.0099999999999998</v>
      </c>
      <c r="G70" s="133">
        <v>62.66</v>
      </c>
      <c r="H70" s="75">
        <v>1</v>
      </c>
      <c r="I70" s="133">
        <f t="shared" si="3"/>
        <v>62.66</v>
      </c>
      <c r="K70" s="151"/>
    </row>
    <row r="71" spans="2:11" s="152" customFormat="1">
      <c r="B71" s="57" t="s">
        <v>502</v>
      </c>
      <c r="C71" s="77">
        <v>8000</v>
      </c>
      <c r="D71" s="72">
        <v>10</v>
      </c>
      <c r="E71" s="72">
        <v>2</v>
      </c>
      <c r="F71" s="132">
        <v>1.1599999999999999</v>
      </c>
      <c r="G71" s="133">
        <v>3230.6370000000002</v>
      </c>
      <c r="H71" s="75">
        <v>1</v>
      </c>
      <c r="I71" s="133">
        <f t="shared" si="3"/>
        <v>3230.6370000000002</v>
      </c>
      <c r="J71" s="177"/>
      <c r="K71" s="151"/>
    </row>
    <row r="72" spans="2:11" s="152" customFormat="1">
      <c r="B72" s="75" t="s">
        <v>922</v>
      </c>
      <c r="C72" s="77">
        <v>500</v>
      </c>
      <c r="D72" s="72">
        <v>10</v>
      </c>
      <c r="E72" s="72">
        <v>2</v>
      </c>
      <c r="F72" s="132">
        <v>1.29</v>
      </c>
      <c r="G72" s="133">
        <v>78.245000000000005</v>
      </c>
      <c r="H72" s="75">
        <v>3</v>
      </c>
      <c r="I72" s="133">
        <f t="shared" si="3"/>
        <v>234.73500000000001</v>
      </c>
      <c r="K72" s="151"/>
    </row>
    <row r="73" spans="2:11" s="152" customFormat="1">
      <c r="B73" s="75" t="s">
        <v>658</v>
      </c>
      <c r="C73" s="77">
        <v>400</v>
      </c>
      <c r="D73" s="72">
        <v>10</v>
      </c>
      <c r="E73" s="72">
        <v>2</v>
      </c>
      <c r="F73" s="132">
        <v>2.5</v>
      </c>
      <c r="G73" s="133">
        <v>167.274</v>
      </c>
      <c r="H73" s="75">
        <v>4</v>
      </c>
      <c r="I73" s="133">
        <f t="shared" si="3"/>
        <v>669.096</v>
      </c>
      <c r="K73" s="151"/>
    </row>
    <row r="74" spans="2:11" s="152" customFormat="1">
      <c r="B74" s="57" t="s">
        <v>498</v>
      </c>
      <c r="C74" s="77">
        <v>400</v>
      </c>
      <c r="D74" s="72">
        <v>10</v>
      </c>
      <c r="E74" s="72">
        <v>0</v>
      </c>
      <c r="F74" s="132">
        <v>4.45</v>
      </c>
      <c r="G74" s="133">
        <v>137.63499999999999</v>
      </c>
      <c r="H74" s="75">
        <v>40</v>
      </c>
      <c r="I74" s="133">
        <f t="shared" si="3"/>
        <v>5505.4</v>
      </c>
      <c r="K74" s="151"/>
    </row>
    <row r="75" spans="2:11" s="152" customFormat="1">
      <c r="B75" s="75" t="s">
        <v>663</v>
      </c>
      <c r="C75" s="77">
        <v>400</v>
      </c>
      <c r="D75" s="72">
        <v>10</v>
      </c>
      <c r="E75" s="72">
        <v>1</v>
      </c>
      <c r="F75" s="132">
        <v>1.02</v>
      </c>
      <c r="G75" s="133">
        <v>64.387</v>
      </c>
      <c r="H75" s="75">
        <v>1</v>
      </c>
      <c r="I75" s="133">
        <f t="shared" si="3"/>
        <v>64.387</v>
      </c>
      <c r="K75" s="151"/>
    </row>
    <row r="76" spans="2:11" s="152" customFormat="1">
      <c r="B76" s="75" t="s">
        <v>659</v>
      </c>
      <c r="C76" s="77">
        <v>100</v>
      </c>
      <c r="D76" s="72">
        <v>10</v>
      </c>
      <c r="E76" s="72">
        <v>2</v>
      </c>
      <c r="F76" s="132">
        <v>2.58</v>
      </c>
      <c r="G76" s="133">
        <v>33.241999999999997</v>
      </c>
      <c r="H76" s="75">
        <v>4</v>
      </c>
      <c r="I76" s="133">
        <f t="shared" si="3"/>
        <v>132.96799999999999</v>
      </c>
      <c r="K76" s="151"/>
    </row>
    <row r="77" spans="2:11" s="152" customFormat="1">
      <c r="B77" s="57" t="s">
        <v>499</v>
      </c>
      <c r="C77" s="77">
        <v>300</v>
      </c>
      <c r="D77" s="72">
        <v>9</v>
      </c>
      <c r="E77" s="72">
        <v>0</v>
      </c>
      <c r="F77" s="132">
        <v>1.55</v>
      </c>
      <c r="G77" s="133">
        <v>165.97200000000001</v>
      </c>
      <c r="H77" s="75">
        <v>44</v>
      </c>
      <c r="I77" s="133">
        <f t="shared" si="3"/>
        <v>7302.768</v>
      </c>
      <c r="K77" s="151"/>
    </row>
    <row r="78" spans="2:11" s="152" customFormat="1">
      <c r="B78" s="57" t="s">
        <v>499</v>
      </c>
      <c r="C78" s="77">
        <v>300</v>
      </c>
      <c r="D78" s="72">
        <v>9</v>
      </c>
      <c r="E78" s="72">
        <v>0</v>
      </c>
      <c r="F78" s="132">
        <v>1.55</v>
      </c>
      <c r="G78" s="133">
        <v>165.97200000000001</v>
      </c>
      <c r="H78" s="75">
        <v>24</v>
      </c>
      <c r="I78" s="133">
        <f t="shared" si="3"/>
        <v>3983.3280000000004</v>
      </c>
      <c r="K78" s="151"/>
    </row>
    <row r="79" spans="2:11" s="152" customFormat="1">
      <c r="B79" s="57" t="s">
        <v>499</v>
      </c>
      <c r="C79" s="77">
        <v>300</v>
      </c>
      <c r="D79" s="72">
        <v>9</v>
      </c>
      <c r="E79" s="72">
        <v>0</v>
      </c>
      <c r="F79" s="132">
        <v>1.55</v>
      </c>
      <c r="G79" s="133">
        <v>165.97200000000001</v>
      </c>
      <c r="H79" s="75">
        <v>20</v>
      </c>
      <c r="I79" s="133">
        <f t="shared" si="3"/>
        <v>3319.44</v>
      </c>
      <c r="K79" s="151"/>
    </row>
    <row r="80" spans="2:11" s="152" customFormat="1">
      <c r="B80" s="57" t="s">
        <v>499</v>
      </c>
      <c r="C80" s="77">
        <v>300</v>
      </c>
      <c r="D80" s="72">
        <v>9</v>
      </c>
      <c r="E80" s="72">
        <v>0</v>
      </c>
      <c r="F80" s="132">
        <v>1.55</v>
      </c>
      <c r="G80" s="133">
        <v>165.97200000000001</v>
      </c>
      <c r="H80" s="75">
        <v>3</v>
      </c>
      <c r="I80" s="133">
        <f t="shared" si="3"/>
        <v>497.91600000000005</v>
      </c>
      <c r="K80" s="151"/>
    </row>
    <row r="81" spans="2:11" s="152" customFormat="1">
      <c r="B81" s="57" t="s">
        <v>501</v>
      </c>
      <c r="C81" s="77">
        <v>400</v>
      </c>
      <c r="D81" s="72">
        <v>10</v>
      </c>
      <c r="E81" s="72">
        <v>0</v>
      </c>
      <c r="F81" s="132">
        <v>1.0900000000000001</v>
      </c>
      <c r="G81" s="133">
        <v>297.25099999999998</v>
      </c>
      <c r="H81" s="75">
        <v>1</v>
      </c>
      <c r="I81" s="133">
        <f t="shared" si="3"/>
        <v>297.25099999999998</v>
      </c>
      <c r="K81" s="151"/>
    </row>
    <row r="82" spans="2:11" s="152" customFormat="1">
      <c r="B82" s="57" t="s">
        <v>738</v>
      </c>
      <c r="C82" s="77">
        <v>40000</v>
      </c>
      <c r="D82" s="72">
        <v>10</v>
      </c>
      <c r="E82" s="72">
        <v>2</v>
      </c>
      <c r="F82" s="132">
        <v>1</v>
      </c>
      <c r="G82" s="133">
        <v>5564.4120000000003</v>
      </c>
      <c r="H82" s="75">
        <v>1</v>
      </c>
      <c r="I82" s="133">
        <f t="shared" si="3"/>
        <v>5564.4120000000003</v>
      </c>
      <c r="K82" s="151"/>
    </row>
    <row r="83" spans="2:11" s="152" customFormat="1">
      <c r="B83" s="57" t="s">
        <v>998</v>
      </c>
      <c r="C83" s="57">
        <v>10000</v>
      </c>
      <c r="D83" s="72">
        <v>10</v>
      </c>
      <c r="E83" s="72">
        <v>0</v>
      </c>
      <c r="F83" s="132">
        <v>1</v>
      </c>
      <c r="G83" s="133">
        <v>229.23</v>
      </c>
      <c r="H83" s="75">
        <v>4</v>
      </c>
      <c r="I83" s="133">
        <f t="shared" si="3"/>
        <v>916.92</v>
      </c>
      <c r="K83" s="151"/>
    </row>
    <row r="84" spans="2:11" s="152" customFormat="1">
      <c r="B84" s="57" t="s">
        <v>469</v>
      </c>
      <c r="C84" s="77">
        <v>1000</v>
      </c>
      <c r="D84" s="72">
        <v>10</v>
      </c>
      <c r="E84" s="72">
        <v>2</v>
      </c>
      <c r="F84" s="132">
        <v>1.01</v>
      </c>
      <c r="G84" s="133">
        <v>276.572</v>
      </c>
      <c r="H84" s="75">
        <v>2</v>
      </c>
      <c r="I84" s="133">
        <f t="shared" si="3"/>
        <v>553.14400000000001</v>
      </c>
      <c r="K84" s="151"/>
    </row>
    <row r="85" spans="2:11" s="152" customFormat="1">
      <c r="B85" s="57" t="s">
        <v>575</v>
      </c>
      <c r="C85" s="77">
        <v>500</v>
      </c>
      <c r="D85" s="72">
        <v>10</v>
      </c>
      <c r="E85" s="72">
        <v>2</v>
      </c>
      <c r="F85" s="132">
        <v>1.04</v>
      </c>
      <c r="G85" s="133">
        <v>103.45</v>
      </c>
      <c r="H85" s="75">
        <v>7</v>
      </c>
      <c r="I85" s="133">
        <f t="shared" si="3"/>
        <v>724.15</v>
      </c>
      <c r="K85" s="151"/>
    </row>
    <row r="86" spans="2:11" s="152" customFormat="1">
      <c r="B86" s="75" t="s">
        <v>922</v>
      </c>
      <c r="C86" s="77">
        <v>500</v>
      </c>
      <c r="D86" s="72">
        <v>10</v>
      </c>
      <c r="E86" s="72">
        <v>2</v>
      </c>
      <c r="F86" s="132">
        <v>1.29</v>
      </c>
      <c r="G86" s="133">
        <v>78.245000000000005</v>
      </c>
      <c r="H86" s="75">
        <v>2</v>
      </c>
      <c r="I86" s="133">
        <f t="shared" si="3"/>
        <v>156.49</v>
      </c>
      <c r="K86" s="151"/>
    </row>
    <row r="87" spans="2:11" s="152" customFormat="1">
      <c r="B87" s="75" t="s">
        <v>661</v>
      </c>
      <c r="C87" s="77">
        <v>400</v>
      </c>
      <c r="D87" s="72">
        <v>10</v>
      </c>
      <c r="E87" s="72">
        <v>2</v>
      </c>
      <c r="F87" s="132">
        <v>1.5</v>
      </c>
      <c r="G87" s="133">
        <v>81.245999999999995</v>
      </c>
      <c r="H87" s="75">
        <v>5</v>
      </c>
      <c r="I87" s="133">
        <f t="shared" si="3"/>
        <v>406.22999999999996</v>
      </c>
      <c r="K87" s="151"/>
    </row>
    <row r="88" spans="2:11" s="152" customFormat="1">
      <c r="B88" s="75" t="s">
        <v>663</v>
      </c>
      <c r="C88" s="77">
        <v>400</v>
      </c>
      <c r="D88" s="72">
        <v>10</v>
      </c>
      <c r="E88" s="72">
        <v>1</v>
      </c>
      <c r="F88" s="132">
        <v>1.02</v>
      </c>
      <c r="G88" s="133">
        <v>64.387</v>
      </c>
      <c r="H88" s="75">
        <v>2</v>
      </c>
      <c r="I88" s="133">
        <f t="shared" si="3"/>
        <v>128.774</v>
      </c>
      <c r="K88" s="151"/>
    </row>
    <row r="89" spans="2:11" s="152" customFormat="1">
      <c r="B89" s="75" t="s">
        <v>662</v>
      </c>
      <c r="C89" s="77">
        <v>200</v>
      </c>
      <c r="D89" s="72">
        <v>10</v>
      </c>
      <c r="E89" s="72">
        <v>1</v>
      </c>
      <c r="F89" s="132">
        <v>1.01</v>
      </c>
      <c r="G89" s="133">
        <v>35.884</v>
      </c>
      <c r="H89" s="75">
        <v>11</v>
      </c>
      <c r="I89" s="133">
        <f t="shared" si="3"/>
        <v>394.72399999999999</v>
      </c>
      <c r="K89" s="151"/>
    </row>
    <row r="90" spans="2:11" s="152" customFormat="1">
      <c r="B90" s="75" t="s">
        <v>664</v>
      </c>
      <c r="C90" s="77">
        <v>200</v>
      </c>
      <c r="D90" s="72">
        <v>10</v>
      </c>
      <c r="E90" s="72">
        <v>2</v>
      </c>
      <c r="F90" s="132">
        <v>1.1000000000000001</v>
      </c>
      <c r="G90" s="133">
        <v>42.524999999999999</v>
      </c>
      <c r="H90" s="75">
        <v>9</v>
      </c>
      <c r="I90" s="133">
        <f t="shared" si="3"/>
        <v>382.72499999999997</v>
      </c>
      <c r="K90" s="151"/>
    </row>
    <row r="91" spans="2:11" s="152" customFormat="1">
      <c r="B91" s="75" t="s">
        <v>665</v>
      </c>
      <c r="C91" s="77">
        <v>200</v>
      </c>
      <c r="D91" s="72">
        <v>10</v>
      </c>
      <c r="E91" s="72">
        <v>3</v>
      </c>
      <c r="F91" s="132">
        <v>1.34</v>
      </c>
      <c r="G91" s="133">
        <v>50.872</v>
      </c>
      <c r="H91" s="75">
        <v>4</v>
      </c>
      <c r="I91" s="133">
        <f t="shared" si="3"/>
        <v>203.488</v>
      </c>
      <c r="K91" s="151"/>
    </row>
    <row r="92" spans="2:11" s="152" customFormat="1">
      <c r="B92" s="75" t="s">
        <v>668</v>
      </c>
      <c r="C92" s="77">
        <v>200</v>
      </c>
      <c r="D92" s="72">
        <v>10</v>
      </c>
      <c r="E92" s="72">
        <v>2</v>
      </c>
      <c r="F92" s="132">
        <v>1</v>
      </c>
      <c r="G92" s="133">
        <v>46.226999999999997</v>
      </c>
      <c r="H92" s="75">
        <v>2</v>
      </c>
      <c r="I92" s="133">
        <f t="shared" si="3"/>
        <v>92.453999999999994</v>
      </c>
      <c r="K92" s="151"/>
    </row>
    <row r="93" spans="2:11" s="152" customFormat="1">
      <c r="B93" s="75" t="s">
        <v>924</v>
      </c>
      <c r="C93" s="77">
        <v>190</v>
      </c>
      <c r="D93" s="72">
        <v>10</v>
      </c>
      <c r="E93" s="72">
        <v>2</v>
      </c>
      <c r="F93" s="132">
        <v>1.07</v>
      </c>
      <c r="G93" s="133">
        <v>29.901</v>
      </c>
      <c r="H93" s="75">
        <v>8</v>
      </c>
      <c r="I93" s="133">
        <f t="shared" si="3"/>
        <v>239.208</v>
      </c>
      <c r="K93" s="151"/>
    </row>
    <row r="94" spans="2:11" s="152" customFormat="1">
      <c r="B94" s="75" t="s">
        <v>659</v>
      </c>
      <c r="C94" s="77">
        <v>100</v>
      </c>
      <c r="D94" s="72">
        <v>10</v>
      </c>
      <c r="E94" s="72">
        <v>2</v>
      </c>
      <c r="F94" s="132">
        <v>2.58</v>
      </c>
      <c r="G94" s="133">
        <v>33.241999999999997</v>
      </c>
      <c r="H94" s="75">
        <v>7</v>
      </c>
      <c r="I94" s="133">
        <f t="shared" si="3"/>
        <v>232.69399999999999</v>
      </c>
      <c r="K94" s="151"/>
    </row>
    <row r="95" spans="2:11" s="152" customFormat="1">
      <c r="B95" s="75" t="s">
        <v>666</v>
      </c>
      <c r="C95" s="77">
        <v>100</v>
      </c>
      <c r="D95" s="72">
        <v>10</v>
      </c>
      <c r="E95" s="72">
        <v>2</v>
      </c>
      <c r="F95" s="132">
        <v>2.09</v>
      </c>
      <c r="G95" s="133">
        <v>31.128</v>
      </c>
      <c r="H95" s="75">
        <v>11</v>
      </c>
      <c r="I95" s="133">
        <f t="shared" si="3"/>
        <v>342.40800000000002</v>
      </c>
      <c r="K95" s="151"/>
    </row>
    <row r="96" spans="2:11" s="152" customFormat="1">
      <c r="B96" s="75" t="s">
        <v>675</v>
      </c>
      <c r="C96" s="77">
        <v>100</v>
      </c>
      <c r="D96" s="72">
        <v>10</v>
      </c>
      <c r="E96" s="72">
        <v>2</v>
      </c>
      <c r="F96" s="132">
        <v>1.01</v>
      </c>
      <c r="G96" s="133">
        <v>28.030999999999999</v>
      </c>
      <c r="H96" s="75">
        <v>8</v>
      </c>
      <c r="I96" s="133">
        <f t="shared" si="3"/>
        <v>224.24799999999999</v>
      </c>
      <c r="K96" s="151"/>
    </row>
    <row r="97" spans="2:11" s="152" customFormat="1">
      <c r="B97" s="75" t="s">
        <v>677</v>
      </c>
      <c r="C97" s="77">
        <v>100</v>
      </c>
      <c r="D97" s="72">
        <v>10</v>
      </c>
      <c r="E97" s="72">
        <v>2</v>
      </c>
      <c r="F97" s="132">
        <v>1.1100000000000001</v>
      </c>
      <c r="G97" s="133">
        <v>42.207000000000001</v>
      </c>
      <c r="H97" s="75">
        <v>5</v>
      </c>
      <c r="I97" s="133">
        <f t="shared" ref="I97:I130" si="4">G97*H97</f>
        <v>211.035</v>
      </c>
      <c r="K97" s="151"/>
    </row>
    <row r="98" spans="2:11" s="152" customFormat="1">
      <c r="B98" s="75" t="s">
        <v>376</v>
      </c>
      <c r="C98" s="77">
        <v>100</v>
      </c>
      <c r="D98" s="72">
        <v>9</v>
      </c>
      <c r="E98" s="72">
        <v>1</v>
      </c>
      <c r="F98" s="132">
        <v>1.17</v>
      </c>
      <c r="G98" s="133">
        <v>52.13</v>
      </c>
      <c r="H98" s="75">
        <v>2</v>
      </c>
      <c r="I98" s="133">
        <f t="shared" si="4"/>
        <v>104.26</v>
      </c>
      <c r="K98" s="151"/>
    </row>
    <row r="99" spans="2:11" s="58" customFormat="1">
      <c r="B99" s="58" t="s">
        <v>486</v>
      </c>
      <c r="C99" s="69">
        <v>170000</v>
      </c>
      <c r="D99" s="64">
        <v>11</v>
      </c>
      <c r="E99" s="64">
        <v>1</v>
      </c>
      <c r="F99" s="134">
        <v>3.1</v>
      </c>
      <c r="G99" s="135">
        <v>133682.36499999999</v>
      </c>
      <c r="H99" s="67">
        <v>2</v>
      </c>
      <c r="I99" s="135">
        <f t="shared" si="4"/>
        <v>267364.73</v>
      </c>
      <c r="K99" s="162"/>
    </row>
    <row r="100" spans="2:11" s="58" customFormat="1">
      <c r="B100" s="58" t="s">
        <v>488</v>
      </c>
      <c r="C100" s="69">
        <v>50000</v>
      </c>
      <c r="D100" s="64">
        <v>11</v>
      </c>
      <c r="E100" s="64">
        <v>0</v>
      </c>
      <c r="F100" s="134">
        <v>2</v>
      </c>
      <c r="G100" s="135">
        <v>44202.446000000004</v>
      </c>
      <c r="H100" s="67">
        <v>8</v>
      </c>
      <c r="I100" s="135">
        <f t="shared" si="4"/>
        <v>353619.56800000003</v>
      </c>
      <c r="K100" s="162"/>
    </row>
    <row r="101" spans="2:11" s="58" customFormat="1">
      <c r="B101" s="67" t="s">
        <v>667</v>
      </c>
      <c r="C101" s="69">
        <v>800</v>
      </c>
      <c r="D101" s="64">
        <v>10</v>
      </c>
      <c r="E101" s="64">
        <v>3</v>
      </c>
      <c r="F101" s="134">
        <v>2.99</v>
      </c>
      <c r="G101" s="135">
        <v>243.07300000000001</v>
      </c>
      <c r="H101" s="67">
        <v>8</v>
      </c>
      <c r="I101" s="135">
        <f t="shared" si="4"/>
        <v>1944.5840000000001</v>
      </c>
      <c r="J101" s="135"/>
      <c r="K101" s="162"/>
    </row>
    <row r="102" spans="2:11" s="58" customFormat="1">
      <c r="B102" s="67" t="s">
        <v>658</v>
      </c>
      <c r="C102" s="69">
        <v>400</v>
      </c>
      <c r="D102" s="64">
        <v>10</v>
      </c>
      <c r="E102" s="64">
        <v>2</v>
      </c>
      <c r="F102" s="134">
        <v>2.5</v>
      </c>
      <c r="G102" s="135">
        <v>167.274</v>
      </c>
      <c r="H102" s="67">
        <v>57</v>
      </c>
      <c r="I102" s="135">
        <f t="shared" si="4"/>
        <v>9534.6180000000004</v>
      </c>
      <c r="K102" s="162"/>
    </row>
    <row r="103" spans="2:11" s="58" customFormat="1">
      <c r="B103" s="58" t="s">
        <v>702</v>
      </c>
      <c r="C103" s="69">
        <v>150</v>
      </c>
      <c r="D103" s="64">
        <v>10</v>
      </c>
      <c r="E103" s="64">
        <v>3</v>
      </c>
      <c r="F103" s="134">
        <v>2.0099999999999998</v>
      </c>
      <c r="G103" s="135">
        <v>62.66</v>
      </c>
      <c r="H103" s="67">
        <v>3</v>
      </c>
      <c r="I103" s="135">
        <f t="shared" si="4"/>
        <v>187.98</v>
      </c>
      <c r="K103" s="162"/>
    </row>
    <row r="104" spans="2:11" s="58" customFormat="1">
      <c r="B104" s="58" t="s">
        <v>738</v>
      </c>
      <c r="C104" s="69">
        <v>40000</v>
      </c>
      <c r="D104" s="64">
        <v>10</v>
      </c>
      <c r="E104" s="64">
        <v>2</v>
      </c>
      <c r="F104" s="134">
        <v>1</v>
      </c>
      <c r="G104" s="135">
        <v>5564.4120000000003</v>
      </c>
      <c r="H104" s="67">
        <v>1</v>
      </c>
      <c r="I104" s="135">
        <f t="shared" si="4"/>
        <v>5564.4120000000003</v>
      </c>
      <c r="K104" s="162"/>
    </row>
    <row r="105" spans="2:11" s="58" customFormat="1">
      <c r="B105" s="58" t="s">
        <v>998</v>
      </c>
      <c r="C105" s="58">
        <v>10000</v>
      </c>
      <c r="D105" s="64">
        <v>10</v>
      </c>
      <c r="E105" s="64">
        <v>0</v>
      </c>
      <c r="F105" s="134">
        <v>1</v>
      </c>
      <c r="G105" s="135">
        <v>229.23</v>
      </c>
      <c r="H105" s="67">
        <v>6</v>
      </c>
      <c r="I105" s="135">
        <f t="shared" si="4"/>
        <v>1375.3799999999999</v>
      </c>
      <c r="K105" s="162"/>
    </row>
    <row r="106" spans="2:11" s="58" customFormat="1">
      <c r="B106" s="67" t="s">
        <v>922</v>
      </c>
      <c r="C106" s="69">
        <v>500</v>
      </c>
      <c r="D106" s="64">
        <v>10</v>
      </c>
      <c r="E106" s="64">
        <v>2</v>
      </c>
      <c r="F106" s="134">
        <v>1.29</v>
      </c>
      <c r="G106" s="135">
        <v>78.245000000000005</v>
      </c>
      <c r="H106" s="67">
        <v>1</v>
      </c>
      <c r="I106" s="135">
        <f t="shared" si="4"/>
        <v>78.245000000000005</v>
      </c>
      <c r="K106" s="162"/>
    </row>
    <row r="107" spans="2:11" s="58" customFormat="1">
      <c r="B107" s="67" t="s">
        <v>663</v>
      </c>
      <c r="C107" s="69">
        <v>400</v>
      </c>
      <c r="D107" s="64">
        <v>10</v>
      </c>
      <c r="E107" s="64">
        <v>1</v>
      </c>
      <c r="F107" s="134">
        <v>1.02</v>
      </c>
      <c r="G107" s="135">
        <v>64.387</v>
      </c>
      <c r="H107" s="67">
        <v>4</v>
      </c>
      <c r="I107" s="135">
        <f t="shared" si="4"/>
        <v>257.548</v>
      </c>
      <c r="K107" s="162"/>
    </row>
    <row r="108" spans="2:11" s="58" customFormat="1">
      <c r="B108" s="67" t="s">
        <v>924</v>
      </c>
      <c r="C108" s="69">
        <v>190</v>
      </c>
      <c r="D108" s="64">
        <v>10</v>
      </c>
      <c r="E108" s="64">
        <v>2</v>
      </c>
      <c r="F108" s="134">
        <v>1.07</v>
      </c>
      <c r="G108" s="135">
        <v>29.901</v>
      </c>
      <c r="H108" s="67">
        <v>15</v>
      </c>
      <c r="I108" s="135">
        <f t="shared" si="4"/>
        <v>448.51499999999999</v>
      </c>
      <c r="K108" s="162"/>
    </row>
    <row r="109" spans="2:11" s="58" customFormat="1">
      <c r="B109" s="58" t="s">
        <v>490</v>
      </c>
      <c r="C109" s="69">
        <v>800</v>
      </c>
      <c r="D109" s="64">
        <v>11</v>
      </c>
      <c r="E109" s="64">
        <v>3</v>
      </c>
      <c r="F109" s="134">
        <v>1.1200000000000001</v>
      </c>
      <c r="G109" s="135">
        <v>212.78100000000001</v>
      </c>
      <c r="H109" s="67">
        <v>4</v>
      </c>
      <c r="I109" s="135">
        <f t="shared" si="4"/>
        <v>851.12400000000002</v>
      </c>
      <c r="K109" s="162"/>
    </row>
    <row r="110" spans="2:11" s="58" customFormat="1">
      <c r="B110" s="58" t="s">
        <v>578</v>
      </c>
      <c r="C110" s="69">
        <v>1000</v>
      </c>
      <c r="D110" s="64">
        <v>11</v>
      </c>
      <c r="E110" s="64">
        <v>4</v>
      </c>
      <c r="F110" s="134">
        <v>1.07</v>
      </c>
      <c r="G110" s="135">
        <v>286.31099999999998</v>
      </c>
      <c r="H110" s="67">
        <v>3</v>
      </c>
      <c r="I110" s="135">
        <f t="shared" si="4"/>
        <v>858.93299999999999</v>
      </c>
      <c r="K110" s="162"/>
    </row>
    <row r="111" spans="2:11" s="58" customFormat="1">
      <c r="B111" s="67" t="s">
        <v>661</v>
      </c>
      <c r="C111" s="69">
        <v>400</v>
      </c>
      <c r="D111" s="64">
        <v>10</v>
      </c>
      <c r="E111" s="64">
        <v>2</v>
      </c>
      <c r="F111" s="134">
        <v>1.5</v>
      </c>
      <c r="G111" s="135">
        <v>81.245999999999995</v>
      </c>
      <c r="H111" s="67">
        <v>2</v>
      </c>
      <c r="I111" s="135">
        <f t="shared" si="4"/>
        <v>162.49199999999999</v>
      </c>
      <c r="K111" s="162"/>
    </row>
    <row r="112" spans="2:11" s="58" customFormat="1">
      <c r="B112" s="67" t="s">
        <v>668</v>
      </c>
      <c r="C112" s="69">
        <v>200</v>
      </c>
      <c r="D112" s="64">
        <v>10</v>
      </c>
      <c r="E112" s="64">
        <v>2</v>
      </c>
      <c r="F112" s="134">
        <v>1</v>
      </c>
      <c r="G112" s="135">
        <v>46.226999999999997</v>
      </c>
      <c r="H112" s="67">
        <v>1</v>
      </c>
      <c r="I112" s="135">
        <f t="shared" si="4"/>
        <v>46.226999999999997</v>
      </c>
      <c r="K112" s="162"/>
    </row>
    <row r="113" spans="2:11" s="58" customFormat="1">
      <c r="B113" s="67" t="s">
        <v>665</v>
      </c>
      <c r="C113" s="69">
        <v>200</v>
      </c>
      <c r="D113" s="64">
        <v>10</v>
      </c>
      <c r="E113" s="64">
        <v>3</v>
      </c>
      <c r="F113" s="134">
        <v>1.34</v>
      </c>
      <c r="G113" s="135">
        <v>50.872</v>
      </c>
      <c r="H113" s="67">
        <v>2</v>
      </c>
      <c r="I113" s="135">
        <f t="shared" si="4"/>
        <v>101.744</v>
      </c>
      <c r="K113" s="162"/>
    </row>
    <row r="114" spans="2:11" s="58" customFormat="1">
      <c r="B114" s="67" t="s">
        <v>659</v>
      </c>
      <c r="C114" s="69">
        <v>100</v>
      </c>
      <c r="D114" s="64">
        <v>10</v>
      </c>
      <c r="E114" s="64">
        <v>2</v>
      </c>
      <c r="F114" s="134">
        <v>2.58</v>
      </c>
      <c r="G114" s="135">
        <v>33.241999999999997</v>
      </c>
      <c r="H114" s="67">
        <v>4</v>
      </c>
      <c r="I114" s="135">
        <f t="shared" si="4"/>
        <v>132.96799999999999</v>
      </c>
      <c r="K114" s="162"/>
    </row>
    <row r="115" spans="2:11" s="58" customFormat="1">
      <c r="B115" s="67" t="s">
        <v>675</v>
      </c>
      <c r="C115" s="69">
        <v>100</v>
      </c>
      <c r="D115" s="64">
        <v>10</v>
      </c>
      <c r="E115" s="64">
        <v>2</v>
      </c>
      <c r="F115" s="134">
        <v>1.01</v>
      </c>
      <c r="G115" s="135">
        <v>28.030999999999999</v>
      </c>
      <c r="H115" s="67">
        <v>1</v>
      </c>
      <c r="I115" s="135">
        <f t="shared" si="4"/>
        <v>28.030999999999999</v>
      </c>
      <c r="K115" s="162"/>
    </row>
    <row r="116" spans="2:11" s="58" customFormat="1">
      <c r="B116" s="67" t="s">
        <v>666</v>
      </c>
      <c r="C116" s="69">
        <v>100</v>
      </c>
      <c r="D116" s="64">
        <v>10</v>
      </c>
      <c r="E116" s="64">
        <v>2</v>
      </c>
      <c r="F116" s="134">
        <v>2.09</v>
      </c>
      <c r="G116" s="135">
        <v>31.128</v>
      </c>
      <c r="H116" s="67">
        <v>44</v>
      </c>
      <c r="I116" s="135">
        <f t="shared" si="4"/>
        <v>1369.6320000000001</v>
      </c>
      <c r="K116" s="162"/>
    </row>
    <row r="117" spans="2:11" s="58" customFormat="1">
      <c r="B117" s="67" t="s">
        <v>675</v>
      </c>
      <c r="C117" s="69">
        <v>100</v>
      </c>
      <c r="D117" s="64">
        <v>10</v>
      </c>
      <c r="E117" s="64">
        <v>2</v>
      </c>
      <c r="F117" s="134">
        <v>1.01</v>
      </c>
      <c r="G117" s="135">
        <v>28.030999999999999</v>
      </c>
      <c r="H117" s="67">
        <v>10</v>
      </c>
      <c r="I117" s="135">
        <f t="shared" si="4"/>
        <v>280.31</v>
      </c>
      <c r="K117" s="162"/>
    </row>
    <row r="118" spans="2:11" s="150" customFormat="1">
      <c r="B118" s="144" t="s">
        <v>519</v>
      </c>
      <c r="C118" s="145">
        <v>100000</v>
      </c>
      <c r="D118" s="146">
        <v>11</v>
      </c>
      <c r="E118" s="146">
        <v>4</v>
      </c>
      <c r="F118" s="147">
        <v>2.2999999999999998</v>
      </c>
      <c r="G118" s="148">
        <v>123599.662</v>
      </c>
      <c r="H118" s="144">
        <v>4</v>
      </c>
      <c r="I118" s="148">
        <f t="shared" si="4"/>
        <v>494398.64799999999</v>
      </c>
      <c r="K118" s="164"/>
    </row>
    <row r="119" spans="2:11" s="150" customFormat="1">
      <c r="B119" s="150" t="s">
        <v>522</v>
      </c>
      <c r="C119" s="145">
        <v>30000</v>
      </c>
      <c r="D119" s="146">
        <v>11</v>
      </c>
      <c r="E119" s="146">
        <v>0</v>
      </c>
      <c r="F119" s="147">
        <v>7.2</v>
      </c>
      <c r="G119" s="148">
        <v>18496.871999999999</v>
      </c>
      <c r="H119" s="144">
        <v>9</v>
      </c>
      <c r="I119" s="148">
        <f t="shared" si="4"/>
        <v>166471.848</v>
      </c>
      <c r="J119" s="150" t="s">
        <v>880</v>
      </c>
      <c r="K119" s="164"/>
    </row>
    <row r="120" spans="2:11" s="150" customFormat="1">
      <c r="B120" s="150" t="s">
        <v>867</v>
      </c>
      <c r="C120" s="145">
        <v>15000</v>
      </c>
      <c r="D120" s="146">
        <v>11</v>
      </c>
      <c r="E120" s="146">
        <v>0</v>
      </c>
      <c r="F120" s="147">
        <v>1.3</v>
      </c>
      <c r="G120" s="148">
        <v>23283.84</v>
      </c>
      <c r="H120" s="144">
        <v>10</v>
      </c>
      <c r="I120" s="148">
        <f t="shared" si="4"/>
        <v>232838.39999999999</v>
      </c>
      <c r="K120" s="164"/>
    </row>
    <row r="121" spans="2:11" s="150" customFormat="1">
      <c r="B121" s="150" t="s">
        <v>521</v>
      </c>
      <c r="C121" s="145">
        <v>3000</v>
      </c>
      <c r="D121" s="146">
        <v>10</v>
      </c>
      <c r="E121" s="146">
        <v>0</v>
      </c>
      <c r="F121" s="147">
        <v>2.1</v>
      </c>
      <c r="G121" s="148">
        <v>2756.4639999999999</v>
      </c>
      <c r="H121" s="144">
        <v>29</v>
      </c>
      <c r="I121" s="148">
        <f t="shared" si="4"/>
        <v>79937.456000000006</v>
      </c>
      <c r="J121" s="150" t="s">
        <v>881</v>
      </c>
      <c r="K121" s="164"/>
    </row>
    <row r="122" spans="2:11" s="150" customFormat="1">
      <c r="B122" s="144" t="s">
        <v>667</v>
      </c>
      <c r="C122" s="145">
        <v>800</v>
      </c>
      <c r="D122" s="146">
        <v>10</v>
      </c>
      <c r="E122" s="146">
        <v>3</v>
      </c>
      <c r="F122" s="147">
        <v>2.99</v>
      </c>
      <c r="G122" s="148">
        <v>243.07300000000001</v>
      </c>
      <c r="H122" s="144">
        <v>26</v>
      </c>
      <c r="I122" s="148">
        <f t="shared" si="4"/>
        <v>6319.8980000000001</v>
      </c>
      <c r="K122" s="164"/>
    </row>
    <row r="123" spans="2:11" s="150" customFormat="1">
      <c r="B123" s="144" t="s">
        <v>658</v>
      </c>
      <c r="C123" s="145">
        <v>400</v>
      </c>
      <c r="D123" s="146">
        <v>10</v>
      </c>
      <c r="E123" s="146">
        <v>2</v>
      </c>
      <c r="F123" s="147">
        <v>2.5</v>
      </c>
      <c r="G123" s="148">
        <v>167.274</v>
      </c>
      <c r="H123" s="144">
        <v>34</v>
      </c>
      <c r="I123" s="148">
        <f t="shared" si="4"/>
        <v>5687.3159999999998</v>
      </c>
      <c r="K123" s="164"/>
    </row>
    <row r="124" spans="2:11" s="150" customFormat="1">
      <c r="B124" s="150" t="s">
        <v>702</v>
      </c>
      <c r="C124" s="145">
        <v>150</v>
      </c>
      <c r="D124" s="146">
        <v>10</v>
      </c>
      <c r="E124" s="146">
        <v>3</v>
      </c>
      <c r="F124" s="147">
        <v>2.0099999999999998</v>
      </c>
      <c r="G124" s="148">
        <v>62.66</v>
      </c>
      <c r="H124" s="144">
        <v>2</v>
      </c>
      <c r="I124" s="148">
        <f t="shared" si="4"/>
        <v>125.32</v>
      </c>
      <c r="J124" s="148"/>
      <c r="K124" s="164"/>
    </row>
    <row r="125" spans="2:11" s="150" customFormat="1">
      <c r="B125" s="144" t="s">
        <v>525</v>
      </c>
      <c r="C125" s="145">
        <v>4000</v>
      </c>
      <c r="D125" s="146">
        <v>11</v>
      </c>
      <c r="E125" s="146">
        <v>4</v>
      </c>
      <c r="F125" s="147">
        <v>1.5</v>
      </c>
      <c r="G125" s="148">
        <v>1138.5768</v>
      </c>
      <c r="H125" s="144">
        <v>6</v>
      </c>
      <c r="I125" s="148">
        <f t="shared" si="4"/>
        <v>6831.4608000000007</v>
      </c>
      <c r="J125" s="178" t="s">
        <v>876</v>
      </c>
      <c r="K125" s="164"/>
    </row>
    <row r="126" spans="2:11" s="150" customFormat="1">
      <c r="B126" s="144" t="s">
        <v>670</v>
      </c>
      <c r="C126" s="145">
        <v>200</v>
      </c>
      <c r="D126" s="146">
        <v>10</v>
      </c>
      <c r="E126" s="146">
        <v>2</v>
      </c>
      <c r="F126" s="147">
        <v>2.0299999999999998</v>
      </c>
      <c r="G126" s="148">
        <v>82.912000000000006</v>
      </c>
      <c r="H126" s="144">
        <v>23</v>
      </c>
      <c r="I126" s="148">
        <f t="shared" si="4"/>
        <v>1906.9760000000001</v>
      </c>
      <c r="K126" s="164"/>
    </row>
    <row r="127" spans="2:11" s="150" customFormat="1">
      <c r="B127" s="144" t="s">
        <v>659</v>
      </c>
      <c r="C127" s="145">
        <v>100</v>
      </c>
      <c r="D127" s="146">
        <v>10</v>
      </c>
      <c r="E127" s="146">
        <v>2</v>
      </c>
      <c r="F127" s="147">
        <v>2.58</v>
      </c>
      <c r="G127" s="148">
        <v>33.241999999999997</v>
      </c>
      <c r="H127" s="144">
        <v>11</v>
      </c>
      <c r="I127" s="148">
        <f t="shared" si="4"/>
        <v>365.66199999999998</v>
      </c>
      <c r="K127" s="164"/>
    </row>
    <row r="128" spans="2:11" s="150" customFormat="1">
      <c r="B128" s="150" t="s">
        <v>998</v>
      </c>
      <c r="C128" s="150">
        <v>10000</v>
      </c>
      <c r="D128" s="146">
        <v>10</v>
      </c>
      <c r="E128" s="146">
        <v>0</v>
      </c>
      <c r="F128" s="147">
        <v>1</v>
      </c>
      <c r="G128" s="148">
        <v>229.23</v>
      </c>
      <c r="H128" s="144">
        <v>1</v>
      </c>
      <c r="I128" s="148">
        <f t="shared" si="4"/>
        <v>229.23</v>
      </c>
      <c r="K128" s="164"/>
    </row>
    <row r="129" spans="1:12" s="150" customFormat="1">
      <c r="B129" s="144" t="s">
        <v>931</v>
      </c>
      <c r="C129" s="145">
        <v>5000</v>
      </c>
      <c r="D129" s="146">
        <v>10</v>
      </c>
      <c r="E129" s="146">
        <v>3</v>
      </c>
      <c r="F129" s="147">
        <v>1</v>
      </c>
      <c r="G129" s="148">
        <v>1365.1859999999999</v>
      </c>
      <c r="H129" s="144">
        <v>1</v>
      </c>
      <c r="I129" s="148">
        <f t="shared" si="4"/>
        <v>1365.1859999999999</v>
      </c>
      <c r="K129" s="164"/>
    </row>
    <row r="130" spans="1:12" s="150" customFormat="1">
      <c r="B130" s="144" t="s">
        <v>930</v>
      </c>
      <c r="C130" s="145">
        <v>500</v>
      </c>
      <c r="D130" s="146">
        <v>11</v>
      </c>
      <c r="E130" s="146">
        <v>3</v>
      </c>
      <c r="F130" s="147">
        <v>2.4900000000000002</v>
      </c>
      <c r="G130" s="148">
        <v>105.47499999999999</v>
      </c>
      <c r="H130" s="144">
        <v>2</v>
      </c>
      <c r="I130" s="148">
        <f t="shared" si="4"/>
        <v>210.95</v>
      </c>
      <c r="K130" s="164"/>
    </row>
    <row r="131" spans="1:12" s="150" customFormat="1">
      <c r="B131" s="144" t="s">
        <v>661</v>
      </c>
      <c r="C131" s="145">
        <v>400</v>
      </c>
      <c r="D131" s="146">
        <v>10</v>
      </c>
      <c r="E131" s="146">
        <v>2</v>
      </c>
      <c r="F131" s="147">
        <v>1.5</v>
      </c>
      <c r="G131" s="148">
        <v>81.245999999999995</v>
      </c>
      <c r="H131" s="144">
        <v>2</v>
      </c>
      <c r="I131" s="148">
        <f t="shared" ref="I131:I164" si="5">G131*H131</f>
        <v>162.49199999999999</v>
      </c>
      <c r="K131" s="164"/>
    </row>
    <row r="132" spans="1:12" s="164" customFormat="1">
      <c r="A132" s="150"/>
      <c r="B132" s="144" t="s">
        <v>665</v>
      </c>
      <c r="C132" s="145">
        <v>200</v>
      </c>
      <c r="D132" s="146">
        <v>10</v>
      </c>
      <c r="E132" s="146">
        <v>3</v>
      </c>
      <c r="F132" s="147">
        <v>1.34</v>
      </c>
      <c r="G132" s="148">
        <v>50.872</v>
      </c>
      <c r="H132" s="144">
        <v>1</v>
      </c>
      <c r="I132" s="148">
        <f t="shared" si="5"/>
        <v>50.872</v>
      </c>
      <c r="J132" s="150"/>
      <c r="L132" s="150"/>
    </row>
    <row r="133" spans="1:12" s="164" customFormat="1">
      <c r="A133" s="150"/>
      <c r="B133" s="144" t="s">
        <v>924</v>
      </c>
      <c r="C133" s="145">
        <v>190</v>
      </c>
      <c r="D133" s="146">
        <v>10</v>
      </c>
      <c r="E133" s="146">
        <v>2</v>
      </c>
      <c r="F133" s="147">
        <v>1.07</v>
      </c>
      <c r="G133" s="148">
        <v>29.901</v>
      </c>
      <c r="H133" s="144">
        <v>5</v>
      </c>
      <c r="I133" s="148">
        <f t="shared" si="5"/>
        <v>149.505</v>
      </c>
      <c r="J133" s="150"/>
      <c r="L133" s="150"/>
    </row>
    <row r="134" spans="1:12" s="105" customFormat="1">
      <c r="A134" s="11"/>
      <c r="B134" s="11" t="s">
        <v>625</v>
      </c>
      <c r="C134" s="62">
        <v>10000</v>
      </c>
      <c r="D134" s="47">
        <v>8</v>
      </c>
      <c r="E134" s="47">
        <v>0</v>
      </c>
      <c r="F134" s="111">
        <v>0</v>
      </c>
      <c r="G134" s="112">
        <v>13071.607</v>
      </c>
      <c r="H134" s="45">
        <v>2</v>
      </c>
      <c r="I134" s="112">
        <f t="shared" si="5"/>
        <v>26143.214</v>
      </c>
      <c r="J134" s="11"/>
      <c r="L134" s="11"/>
    </row>
    <row r="135" spans="1:12" s="105" customFormat="1">
      <c r="A135" s="11"/>
      <c r="B135" s="11" t="s">
        <v>312</v>
      </c>
      <c r="C135" s="62">
        <v>200</v>
      </c>
      <c r="D135" s="47">
        <v>8</v>
      </c>
      <c r="E135" s="47">
        <v>0</v>
      </c>
      <c r="F135" s="120">
        <v>1E-3</v>
      </c>
      <c r="G135" s="112">
        <v>119.756</v>
      </c>
      <c r="H135" s="45">
        <v>2</v>
      </c>
      <c r="I135" s="112">
        <f t="shared" si="5"/>
        <v>239.512</v>
      </c>
      <c r="J135" s="11" t="s">
        <v>833</v>
      </c>
      <c r="L135" s="11"/>
    </row>
    <row r="136" spans="1:12" s="105" customFormat="1">
      <c r="A136" s="11"/>
      <c r="B136" s="45" t="s">
        <v>1093</v>
      </c>
      <c r="C136" s="62">
        <v>60000</v>
      </c>
      <c r="D136" s="47">
        <v>10</v>
      </c>
      <c r="E136" s="47">
        <v>0</v>
      </c>
      <c r="F136" s="111">
        <v>2.6</v>
      </c>
      <c r="G136" s="112">
        <v>37544.271999999997</v>
      </c>
      <c r="H136" s="45">
        <v>1</v>
      </c>
      <c r="I136" s="112">
        <f t="shared" si="5"/>
        <v>37544.271999999997</v>
      </c>
      <c r="J136" s="11"/>
      <c r="L136" s="11"/>
    </row>
    <row r="137" spans="1:12" s="105" customFormat="1">
      <c r="A137" s="11"/>
      <c r="B137" s="11" t="s">
        <v>998</v>
      </c>
      <c r="C137" s="11">
        <v>10000</v>
      </c>
      <c r="D137" s="47">
        <v>10</v>
      </c>
      <c r="E137" s="47">
        <v>0</v>
      </c>
      <c r="F137" s="111">
        <v>1</v>
      </c>
      <c r="G137" s="112">
        <v>229.23</v>
      </c>
      <c r="H137" s="45">
        <v>2</v>
      </c>
      <c r="I137" s="112">
        <f t="shared" ref="I137" si="6">G137*H137</f>
        <v>458.46</v>
      </c>
      <c r="J137" s="11"/>
      <c r="L137" s="11"/>
    </row>
    <row r="138" spans="1:12" s="105" customFormat="1">
      <c r="A138" s="11"/>
      <c r="B138" s="45" t="s">
        <v>537</v>
      </c>
      <c r="C138" s="62">
        <v>1100</v>
      </c>
      <c r="D138" s="47">
        <v>10</v>
      </c>
      <c r="E138" s="47">
        <v>0</v>
      </c>
      <c r="F138" s="111">
        <v>3.8</v>
      </c>
      <c r="G138" s="112">
        <v>645.26300000000003</v>
      </c>
      <c r="H138" s="45">
        <v>14</v>
      </c>
      <c r="I138" s="112">
        <f t="shared" si="5"/>
        <v>9033.6820000000007</v>
      </c>
      <c r="J138" s="11"/>
      <c r="L138" s="11"/>
    </row>
    <row r="139" spans="1:12" s="105" customFormat="1">
      <c r="A139" s="11"/>
      <c r="B139" s="45" t="s">
        <v>539</v>
      </c>
      <c r="C139" s="62">
        <v>1100</v>
      </c>
      <c r="D139" s="47">
        <v>10</v>
      </c>
      <c r="E139" s="47">
        <v>0</v>
      </c>
      <c r="F139" s="111">
        <v>2.06</v>
      </c>
      <c r="G139" s="112">
        <v>1044.5139999999999</v>
      </c>
      <c r="H139" s="45">
        <v>11</v>
      </c>
      <c r="I139" s="112">
        <f t="shared" si="5"/>
        <v>11489.653999999999</v>
      </c>
      <c r="J139" s="11"/>
      <c r="L139" s="11"/>
    </row>
    <row r="140" spans="1:12">
      <c r="B140" s="45" t="s">
        <v>538</v>
      </c>
      <c r="C140" s="62">
        <v>1100</v>
      </c>
      <c r="D140" s="47">
        <v>10</v>
      </c>
      <c r="E140" s="47">
        <v>0</v>
      </c>
      <c r="F140" s="111">
        <v>2.36</v>
      </c>
      <c r="G140" s="112">
        <v>528.11099999999999</v>
      </c>
      <c r="H140" s="45">
        <v>13</v>
      </c>
      <c r="I140" s="112">
        <f t="shared" si="5"/>
        <v>6865.4430000000002</v>
      </c>
    </row>
    <row r="141" spans="1:12">
      <c r="B141" s="45" t="s">
        <v>658</v>
      </c>
      <c r="C141" s="62">
        <v>400</v>
      </c>
      <c r="D141" s="47">
        <v>10</v>
      </c>
      <c r="E141" s="47">
        <v>2</v>
      </c>
      <c r="F141" s="111">
        <v>2.5</v>
      </c>
      <c r="G141" s="112">
        <v>167.274</v>
      </c>
      <c r="H141" s="45">
        <v>13</v>
      </c>
      <c r="I141" s="112">
        <f t="shared" si="5"/>
        <v>2174.5619999999999</v>
      </c>
    </row>
    <row r="142" spans="1:12">
      <c r="B142" s="11" t="s">
        <v>702</v>
      </c>
      <c r="C142" s="62">
        <v>150</v>
      </c>
      <c r="D142" s="47">
        <v>10</v>
      </c>
      <c r="E142" s="47">
        <v>3</v>
      </c>
      <c r="F142" s="111">
        <v>2.0099999999999998</v>
      </c>
      <c r="G142" s="112">
        <v>62.66</v>
      </c>
      <c r="H142" s="45">
        <v>1</v>
      </c>
      <c r="I142" s="112">
        <f t="shared" si="5"/>
        <v>62.66</v>
      </c>
      <c r="J142" s="112"/>
    </row>
    <row r="143" spans="1:12">
      <c r="B143" s="11" t="s">
        <v>861</v>
      </c>
      <c r="C143" s="62">
        <v>7000</v>
      </c>
      <c r="D143" s="47">
        <v>9</v>
      </c>
      <c r="E143" s="47">
        <v>0</v>
      </c>
      <c r="F143" s="111">
        <v>1</v>
      </c>
      <c r="G143" s="112">
        <v>6578.9769999999999</v>
      </c>
      <c r="H143" s="45">
        <v>4</v>
      </c>
      <c r="I143" s="112">
        <f t="shared" si="5"/>
        <v>26315.907999999999</v>
      </c>
    </row>
    <row r="144" spans="1:12">
      <c r="B144" s="45" t="s">
        <v>862</v>
      </c>
      <c r="C144" s="62">
        <v>1100</v>
      </c>
      <c r="D144" s="47">
        <v>10</v>
      </c>
      <c r="E144" s="47">
        <v>0</v>
      </c>
      <c r="F144" s="111">
        <v>1.53</v>
      </c>
      <c r="G144" s="112">
        <v>596.11800000000005</v>
      </c>
      <c r="H144" s="45">
        <v>21</v>
      </c>
      <c r="I144" s="112">
        <f t="shared" si="5"/>
        <v>12518.478000000001</v>
      </c>
    </row>
    <row r="145" spans="2:11">
      <c r="B145" s="45" t="s">
        <v>541</v>
      </c>
      <c r="C145" s="62">
        <v>600</v>
      </c>
      <c r="D145" s="47">
        <v>9</v>
      </c>
      <c r="E145" s="47">
        <v>0</v>
      </c>
      <c r="F145" s="111">
        <v>3.31</v>
      </c>
      <c r="G145" s="112">
        <v>536.49599999999998</v>
      </c>
      <c r="H145" s="45">
        <v>10</v>
      </c>
      <c r="I145" s="112">
        <f t="shared" si="5"/>
        <v>5364.96</v>
      </c>
    </row>
    <row r="146" spans="2:11">
      <c r="B146" s="45" t="s">
        <v>542</v>
      </c>
      <c r="C146" s="62">
        <v>600</v>
      </c>
      <c r="D146" s="47">
        <v>10</v>
      </c>
      <c r="E146" s="47">
        <v>0</v>
      </c>
      <c r="F146" s="111">
        <v>6.11</v>
      </c>
      <c r="G146" s="112">
        <v>301.822</v>
      </c>
      <c r="H146" s="45">
        <v>49</v>
      </c>
      <c r="I146" s="112">
        <f t="shared" si="5"/>
        <v>14789.278</v>
      </c>
    </row>
    <row r="147" spans="2:11">
      <c r="B147" s="45" t="s">
        <v>543</v>
      </c>
      <c r="C147" s="62">
        <v>300</v>
      </c>
      <c r="D147" s="47">
        <v>10</v>
      </c>
      <c r="E147" s="47">
        <v>2</v>
      </c>
      <c r="F147" s="111">
        <v>4.58</v>
      </c>
      <c r="G147" s="112">
        <v>81.557000000000002</v>
      </c>
      <c r="H147" s="45">
        <v>18</v>
      </c>
      <c r="I147" s="112">
        <f t="shared" si="5"/>
        <v>1468.0260000000001</v>
      </c>
    </row>
    <row r="148" spans="2:11">
      <c r="B148" s="11" t="s">
        <v>702</v>
      </c>
      <c r="C148" s="62">
        <v>150</v>
      </c>
      <c r="D148" s="47">
        <v>10</v>
      </c>
      <c r="E148" s="47">
        <v>3</v>
      </c>
      <c r="F148" s="111">
        <v>2.0099999999999998</v>
      </c>
      <c r="G148" s="112">
        <v>62.66</v>
      </c>
      <c r="H148" s="45">
        <v>1</v>
      </c>
      <c r="I148" s="112">
        <f t="shared" si="5"/>
        <v>62.66</v>
      </c>
    </row>
    <row r="149" spans="2:11">
      <c r="B149" s="45" t="s">
        <v>863</v>
      </c>
      <c r="C149" s="62">
        <v>20000</v>
      </c>
      <c r="D149" s="47">
        <v>10</v>
      </c>
      <c r="E149" s="47">
        <v>0</v>
      </c>
      <c r="F149" s="111">
        <v>2.12</v>
      </c>
      <c r="G149" s="112">
        <v>26288.644</v>
      </c>
      <c r="H149" s="45">
        <v>1</v>
      </c>
      <c r="I149" s="112">
        <f t="shared" si="5"/>
        <v>26288.644</v>
      </c>
      <c r="K149" s="114"/>
    </row>
    <row r="150" spans="2:11">
      <c r="B150" s="11" t="s">
        <v>998</v>
      </c>
      <c r="C150" s="11">
        <v>10000</v>
      </c>
      <c r="D150" s="47">
        <v>10</v>
      </c>
      <c r="E150" s="47">
        <v>0</v>
      </c>
      <c r="F150" s="111">
        <v>1</v>
      </c>
      <c r="G150" s="112">
        <v>229.23</v>
      </c>
      <c r="H150" s="45">
        <v>2</v>
      </c>
      <c r="I150" s="112">
        <f t="shared" si="5"/>
        <v>458.46</v>
      </c>
      <c r="K150" s="114"/>
    </row>
    <row r="151" spans="2:11">
      <c r="B151" s="45" t="s">
        <v>922</v>
      </c>
      <c r="C151" s="62">
        <v>500</v>
      </c>
      <c r="D151" s="47">
        <v>10</v>
      </c>
      <c r="E151" s="47">
        <v>2</v>
      </c>
      <c r="F151" s="111">
        <v>1.29</v>
      </c>
      <c r="G151" s="112">
        <v>78.245000000000005</v>
      </c>
      <c r="H151" s="45">
        <v>2</v>
      </c>
      <c r="I151" s="112">
        <f t="shared" si="5"/>
        <v>156.49</v>
      </c>
      <c r="K151" s="114"/>
    </row>
    <row r="152" spans="2:11">
      <c r="B152" s="11" t="s">
        <v>498</v>
      </c>
      <c r="C152" s="62">
        <v>400</v>
      </c>
      <c r="D152" s="47">
        <v>10</v>
      </c>
      <c r="E152" s="47">
        <v>0</v>
      </c>
      <c r="F152" s="111">
        <v>4.45</v>
      </c>
      <c r="G152" s="112">
        <v>137.63499999999999</v>
      </c>
      <c r="H152" s="45">
        <v>15</v>
      </c>
      <c r="I152" s="112">
        <f t="shared" si="5"/>
        <v>2064.5249999999996</v>
      </c>
      <c r="J152" s="112"/>
    </row>
    <row r="153" spans="2:11">
      <c r="B153" s="45" t="s">
        <v>658</v>
      </c>
      <c r="C153" s="62">
        <v>400</v>
      </c>
      <c r="D153" s="47">
        <v>10</v>
      </c>
      <c r="E153" s="47">
        <v>2</v>
      </c>
      <c r="F153" s="111">
        <v>2.5</v>
      </c>
      <c r="G153" s="112">
        <v>167.274</v>
      </c>
      <c r="H153" s="45">
        <v>6</v>
      </c>
      <c r="I153" s="112">
        <f t="shared" si="5"/>
        <v>1003.644</v>
      </c>
      <c r="K153" s="114"/>
    </row>
    <row r="154" spans="2:11">
      <c r="B154" s="11" t="s">
        <v>499</v>
      </c>
      <c r="C154" s="62">
        <v>300</v>
      </c>
      <c r="D154" s="47">
        <v>9</v>
      </c>
      <c r="E154" s="47">
        <v>0</v>
      </c>
      <c r="F154" s="111">
        <v>1.55</v>
      </c>
      <c r="G154" s="112">
        <v>165.97200000000001</v>
      </c>
      <c r="H154" s="45">
        <v>4</v>
      </c>
      <c r="I154" s="112">
        <f t="shared" si="5"/>
        <v>663.88800000000003</v>
      </c>
    </row>
    <row r="155" spans="2:11">
      <c r="B155" s="45" t="s">
        <v>665</v>
      </c>
      <c r="C155" s="62">
        <v>200</v>
      </c>
      <c r="D155" s="47">
        <v>10</v>
      </c>
      <c r="E155" s="47">
        <v>3</v>
      </c>
      <c r="F155" s="111">
        <v>1.34</v>
      </c>
      <c r="G155" s="112">
        <v>50.872</v>
      </c>
      <c r="H155" s="45">
        <v>2</v>
      </c>
      <c r="I155" s="112">
        <f t="shared" si="5"/>
        <v>101.744</v>
      </c>
    </row>
    <row r="156" spans="2:11">
      <c r="B156" s="45" t="s">
        <v>924</v>
      </c>
      <c r="C156" s="62">
        <v>190</v>
      </c>
      <c r="D156" s="47">
        <v>10</v>
      </c>
      <c r="E156" s="47">
        <v>2</v>
      </c>
      <c r="F156" s="111">
        <v>1.07</v>
      </c>
      <c r="G156" s="112">
        <v>29.901</v>
      </c>
      <c r="H156" s="45">
        <v>2</v>
      </c>
      <c r="I156" s="112">
        <f t="shared" si="5"/>
        <v>59.802</v>
      </c>
    </row>
    <row r="157" spans="2:11">
      <c r="B157" s="45" t="s">
        <v>659</v>
      </c>
      <c r="C157" s="62">
        <v>100</v>
      </c>
      <c r="D157" s="47">
        <v>10</v>
      </c>
      <c r="E157" s="47">
        <v>2</v>
      </c>
      <c r="F157" s="111">
        <v>2.58</v>
      </c>
      <c r="G157" s="112">
        <v>33.241999999999997</v>
      </c>
      <c r="H157" s="45">
        <v>5</v>
      </c>
      <c r="I157" s="112">
        <f t="shared" si="5"/>
        <v>166.20999999999998</v>
      </c>
    </row>
    <row r="158" spans="2:11">
      <c r="B158" s="11" t="s">
        <v>562</v>
      </c>
      <c r="C158" s="62">
        <v>2000</v>
      </c>
      <c r="D158" s="47">
        <v>8</v>
      </c>
      <c r="E158" s="47">
        <v>0</v>
      </c>
      <c r="F158" s="111">
        <v>0</v>
      </c>
      <c r="G158" s="112">
        <v>748.54700000000003</v>
      </c>
      <c r="H158" s="45">
        <v>16</v>
      </c>
      <c r="I158" s="112">
        <f t="shared" si="5"/>
        <v>11976.752</v>
      </c>
    </row>
    <row r="159" spans="2:11">
      <c r="B159" s="45" t="s">
        <v>541</v>
      </c>
      <c r="C159" s="62">
        <v>600</v>
      </c>
      <c r="D159" s="47">
        <v>9</v>
      </c>
      <c r="E159" s="47">
        <v>0</v>
      </c>
      <c r="F159" s="111">
        <v>3.31</v>
      </c>
      <c r="G159" s="112">
        <v>536.495</v>
      </c>
      <c r="H159" s="45">
        <v>3</v>
      </c>
      <c r="I159" s="112">
        <f t="shared" si="5"/>
        <v>1609.4850000000001</v>
      </c>
    </row>
    <row r="160" spans="2:11">
      <c r="B160" s="11" t="s">
        <v>499</v>
      </c>
      <c r="C160" s="62">
        <v>300</v>
      </c>
      <c r="D160" s="47">
        <v>9</v>
      </c>
      <c r="E160" s="47">
        <v>0</v>
      </c>
      <c r="F160" s="111">
        <v>1.55</v>
      </c>
      <c r="G160" s="112">
        <v>167.41200000000001</v>
      </c>
      <c r="H160" s="45">
        <v>8</v>
      </c>
      <c r="I160" s="112">
        <f t="shared" si="5"/>
        <v>1339.296</v>
      </c>
    </row>
    <row r="161" spans="1:12">
      <c r="B161" s="45" t="s">
        <v>543</v>
      </c>
      <c r="C161" s="62">
        <v>300</v>
      </c>
      <c r="D161" s="47">
        <v>10</v>
      </c>
      <c r="E161" s="47">
        <v>2</v>
      </c>
      <c r="F161" s="111">
        <v>4.58</v>
      </c>
      <c r="G161" s="112">
        <v>81.557000000000002</v>
      </c>
      <c r="H161" s="45">
        <v>13</v>
      </c>
      <c r="I161" s="112">
        <f t="shared" si="5"/>
        <v>1060.241</v>
      </c>
    </row>
    <row r="162" spans="1:12">
      <c r="B162" s="45" t="s">
        <v>924</v>
      </c>
      <c r="C162" s="62">
        <v>190</v>
      </c>
      <c r="D162" s="47">
        <v>10</v>
      </c>
      <c r="E162" s="47">
        <v>2</v>
      </c>
      <c r="F162" s="111">
        <v>1.07</v>
      </c>
      <c r="G162" s="112">
        <v>29.901</v>
      </c>
      <c r="H162" s="45">
        <v>2</v>
      </c>
      <c r="I162" s="112">
        <f t="shared" si="5"/>
        <v>59.802</v>
      </c>
    </row>
    <row r="163" spans="1:12">
      <c r="B163" s="45" t="s">
        <v>549</v>
      </c>
      <c r="C163" s="62">
        <v>400</v>
      </c>
      <c r="D163" s="47">
        <v>9</v>
      </c>
      <c r="E163" s="47">
        <v>0</v>
      </c>
      <c r="F163" s="111">
        <v>2.2000000000000002</v>
      </c>
      <c r="G163" s="112">
        <v>210.66800000000001</v>
      </c>
      <c r="H163" s="45">
        <v>10</v>
      </c>
      <c r="I163" s="112">
        <f t="shared" si="5"/>
        <v>2106.6800000000003</v>
      </c>
    </row>
    <row r="164" spans="1:12">
      <c r="B164" s="45" t="s">
        <v>550</v>
      </c>
      <c r="C164" s="62">
        <v>200</v>
      </c>
      <c r="D164" s="47">
        <v>9</v>
      </c>
      <c r="E164" s="47">
        <v>0</v>
      </c>
      <c r="F164" s="111">
        <v>3.76</v>
      </c>
      <c r="G164" s="112">
        <v>91.733999999999995</v>
      </c>
      <c r="H164" s="45">
        <v>20</v>
      </c>
      <c r="I164" s="112">
        <f t="shared" si="5"/>
        <v>1834.6799999999998</v>
      </c>
    </row>
    <row r="165" spans="1:12">
      <c r="B165" s="45" t="s">
        <v>667</v>
      </c>
      <c r="C165" s="62">
        <v>800</v>
      </c>
      <c r="D165" s="47">
        <v>10</v>
      </c>
      <c r="E165" s="47">
        <v>3</v>
      </c>
      <c r="F165" s="111">
        <v>2.99</v>
      </c>
      <c r="G165" s="112">
        <v>243.07300000000001</v>
      </c>
      <c r="H165" s="45">
        <v>1</v>
      </c>
      <c r="I165" s="112">
        <f t="shared" ref="I165:I197" si="7">G165*H165</f>
        <v>243.07300000000001</v>
      </c>
    </row>
    <row r="166" spans="1:12">
      <c r="B166" s="45" t="s">
        <v>553</v>
      </c>
      <c r="C166" s="62">
        <v>500</v>
      </c>
      <c r="D166" s="47">
        <v>10</v>
      </c>
      <c r="E166" s="47">
        <v>0</v>
      </c>
      <c r="F166" s="111">
        <v>4.5</v>
      </c>
      <c r="G166" s="112">
        <v>173.49799999999999</v>
      </c>
      <c r="H166" s="45">
        <v>2</v>
      </c>
      <c r="I166" s="112">
        <f t="shared" si="7"/>
        <v>346.99599999999998</v>
      </c>
    </row>
    <row r="167" spans="1:12">
      <c r="B167" s="45" t="s">
        <v>555</v>
      </c>
      <c r="C167" s="62">
        <v>500</v>
      </c>
      <c r="D167" s="47">
        <v>10</v>
      </c>
      <c r="E167" s="47">
        <v>0</v>
      </c>
      <c r="F167" s="111">
        <v>2.1</v>
      </c>
      <c r="G167" s="112">
        <v>244.60300000000001</v>
      </c>
      <c r="H167" s="45">
        <v>1</v>
      </c>
      <c r="I167" s="112">
        <f t="shared" si="7"/>
        <v>244.60300000000001</v>
      </c>
    </row>
    <row r="168" spans="1:12">
      <c r="B168" s="45" t="s">
        <v>659</v>
      </c>
      <c r="C168" s="62">
        <v>100</v>
      </c>
      <c r="D168" s="47">
        <v>10</v>
      </c>
      <c r="E168" s="47">
        <v>2</v>
      </c>
      <c r="F168" s="111">
        <v>2.58</v>
      </c>
      <c r="G168" s="112">
        <v>33.241999999999997</v>
      </c>
      <c r="H168" s="45">
        <v>2</v>
      </c>
      <c r="I168" s="112">
        <f t="shared" si="7"/>
        <v>66.483999999999995</v>
      </c>
    </row>
    <row r="169" spans="1:12">
      <c r="B169" s="45" t="s">
        <v>662</v>
      </c>
      <c r="C169" s="62">
        <v>200</v>
      </c>
      <c r="D169" s="47">
        <v>10</v>
      </c>
      <c r="E169" s="47">
        <v>1</v>
      </c>
      <c r="F169" s="111">
        <v>1.01</v>
      </c>
      <c r="G169" s="112">
        <v>35.884</v>
      </c>
      <c r="H169" s="45">
        <v>1</v>
      </c>
      <c r="I169" s="112">
        <f t="shared" si="7"/>
        <v>35.884</v>
      </c>
    </row>
    <row r="170" spans="1:12">
      <c r="B170" s="11" t="s">
        <v>498</v>
      </c>
      <c r="C170" s="62">
        <v>400</v>
      </c>
      <c r="D170" s="47">
        <v>10</v>
      </c>
      <c r="E170" s="47">
        <v>0</v>
      </c>
      <c r="F170" s="111">
        <v>4.45</v>
      </c>
      <c r="G170" s="112">
        <v>137.63499999999999</v>
      </c>
      <c r="H170" s="45">
        <v>3</v>
      </c>
      <c r="I170" s="112">
        <f t="shared" si="7"/>
        <v>412.90499999999997</v>
      </c>
    </row>
    <row r="171" spans="1:12">
      <c r="B171" s="45" t="s">
        <v>924</v>
      </c>
      <c r="C171" s="62">
        <v>190</v>
      </c>
      <c r="D171" s="47">
        <v>10</v>
      </c>
      <c r="E171" s="47">
        <v>2</v>
      </c>
      <c r="F171" s="111">
        <v>1.07</v>
      </c>
      <c r="G171" s="112">
        <v>29.901</v>
      </c>
      <c r="H171" s="45">
        <v>2</v>
      </c>
      <c r="I171" s="112">
        <f t="shared" si="7"/>
        <v>59.802</v>
      </c>
    </row>
    <row r="172" spans="1:12">
      <c r="B172" s="45" t="s">
        <v>659</v>
      </c>
      <c r="C172" s="62">
        <v>100</v>
      </c>
      <c r="D172" s="47">
        <v>10</v>
      </c>
      <c r="E172" s="47">
        <v>2</v>
      </c>
      <c r="F172" s="111">
        <v>2.58</v>
      </c>
      <c r="G172" s="112">
        <v>33.241999999999997</v>
      </c>
      <c r="H172" s="45">
        <v>2</v>
      </c>
      <c r="I172" s="112">
        <f t="shared" si="7"/>
        <v>66.483999999999995</v>
      </c>
    </row>
    <row r="173" spans="1:12" s="105" customFormat="1">
      <c r="A173" s="11"/>
      <c r="B173" s="45" t="s">
        <v>658</v>
      </c>
      <c r="C173" s="62">
        <v>400</v>
      </c>
      <c r="D173" s="47">
        <v>10</v>
      </c>
      <c r="E173" s="47">
        <v>2</v>
      </c>
      <c r="F173" s="111">
        <v>2.5</v>
      </c>
      <c r="G173" s="112">
        <v>167.274</v>
      </c>
      <c r="H173" s="45">
        <v>3</v>
      </c>
      <c r="I173" s="112">
        <f t="shared" si="7"/>
        <v>501.822</v>
      </c>
      <c r="J173" s="11"/>
      <c r="L173" s="11"/>
    </row>
    <row r="174" spans="1:12" s="105" customFormat="1">
      <c r="A174" s="11"/>
      <c r="B174" s="45" t="s">
        <v>664</v>
      </c>
      <c r="C174" s="62">
        <v>200</v>
      </c>
      <c r="D174" s="47">
        <v>10</v>
      </c>
      <c r="E174" s="47">
        <v>2</v>
      </c>
      <c r="F174" s="111">
        <v>1.1000000000000001</v>
      </c>
      <c r="G174" s="112">
        <v>42.524999999999999</v>
      </c>
      <c r="H174" s="45">
        <v>1</v>
      </c>
      <c r="I174" s="112">
        <f t="shared" si="7"/>
        <v>42.524999999999999</v>
      </c>
      <c r="J174" s="11"/>
      <c r="L174" s="11"/>
    </row>
    <row r="175" spans="1:12" s="105" customFormat="1">
      <c r="A175" s="11"/>
      <c r="B175" s="11" t="s">
        <v>499</v>
      </c>
      <c r="C175" s="62">
        <v>300</v>
      </c>
      <c r="D175" s="47">
        <v>9</v>
      </c>
      <c r="E175" s="47">
        <v>0</v>
      </c>
      <c r="F175" s="111">
        <v>1.55</v>
      </c>
      <c r="G175" s="112">
        <v>165.97200000000001</v>
      </c>
      <c r="H175" s="45">
        <v>1</v>
      </c>
      <c r="I175" s="112">
        <f t="shared" si="7"/>
        <v>165.97200000000001</v>
      </c>
      <c r="J175" s="11"/>
      <c r="L175" s="11"/>
    </row>
    <row r="176" spans="1:12" s="105" customFormat="1">
      <c r="A176" s="11"/>
      <c r="B176" s="45" t="s">
        <v>659</v>
      </c>
      <c r="C176" s="62">
        <v>100</v>
      </c>
      <c r="D176" s="47">
        <v>10</v>
      </c>
      <c r="E176" s="47">
        <v>2</v>
      </c>
      <c r="F176" s="111">
        <v>2.58</v>
      </c>
      <c r="G176" s="112">
        <v>33.241999999999997</v>
      </c>
      <c r="H176" s="45">
        <v>1</v>
      </c>
      <c r="I176" s="112">
        <f t="shared" si="7"/>
        <v>33.241999999999997</v>
      </c>
      <c r="J176" s="11"/>
      <c r="L176" s="11"/>
    </row>
    <row r="177" spans="1:12" s="105" customFormat="1">
      <c r="A177" s="11"/>
      <c r="B177" s="11" t="s">
        <v>559</v>
      </c>
      <c r="C177" s="62">
        <v>200</v>
      </c>
      <c r="D177" s="47">
        <v>9</v>
      </c>
      <c r="E177" s="47">
        <v>0</v>
      </c>
      <c r="F177" s="111">
        <v>1.98</v>
      </c>
      <c r="G177" s="112">
        <v>101.196</v>
      </c>
      <c r="H177" s="45">
        <v>4</v>
      </c>
      <c r="I177" s="112">
        <f t="shared" si="7"/>
        <v>404.78399999999999</v>
      </c>
      <c r="J177" s="11"/>
      <c r="L177" s="11"/>
    </row>
    <row r="178" spans="1:12" s="105" customFormat="1">
      <c r="A178" s="11"/>
      <c r="B178" s="45" t="s">
        <v>376</v>
      </c>
      <c r="C178" s="62">
        <v>100</v>
      </c>
      <c r="D178" s="47">
        <v>9</v>
      </c>
      <c r="E178" s="47">
        <v>1</v>
      </c>
      <c r="F178" s="111">
        <v>1.17</v>
      </c>
      <c r="G178" s="112">
        <v>52.13</v>
      </c>
      <c r="H178" s="45">
        <v>1</v>
      </c>
      <c r="I178" s="112">
        <f t="shared" si="7"/>
        <v>52.13</v>
      </c>
      <c r="J178" s="11"/>
      <c r="L178" s="11"/>
    </row>
    <row r="179" spans="1:12">
      <c r="B179" s="45" t="s">
        <v>658</v>
      </c>
      <c r="C179" s="62">
        <v>400</v>
      </c>
      <c r="D179" s="47">
        <v>10</v>
      </c>
      <c r="E179" s="47">
        <v>2</v>
      </c>
      <c r="F179" s="111">
        <v>2.5</v>
      </c>
      <c r="G179" s="112">
        <v>167.274</v>
      </c>
      <c r="H179" s="45">
        <v>2</v>
      </c>
      <c r="I179" s="112">
        <f t="shared" si="7"/>
        <v>334.548</v>
      </c>
    </row>
    <row r="180" spans="1:12">
      <c r="B180" s="45" t="s">
        <v>664</v>
      </c>
      <c r="C180" s="62">
        <v>200</v>
      </c>
      <c r="D180" s="47">
        <v>10</v>
      </c>
      <c r="E180" s="47">
        <v>2</v>
      </c>
      <c r="F180" s="111">
        <v>1.1000000000000001</v>
      </c>
      <c r="G180" s="112">
        <v>42.524999999999999</v>
      </c>
      <c r="H180" s="45">
        <v>1</v>
      </c>
      <c r="I180" s="112">
        <f t="shared" si="7"/>
        <v>42.524999999999999</v>
      </c>
    </row>
    <row r="181" spans="1:12">
      <c r="B181" s="11" t="s">
        <v>998</v>
      </c>
      <c r="C181" s="11">
        <v>10000</v>
      </c>
      <c r="D181" s="47">
        <v>10</v>
      </c>
      <c r="E181" s="47">
        <v>0</v>
      </c>
      <c r="F181" s="111">
        <v>1</v>
      </c>
      <c r="G181" s="112">
        <v>229.23</v>
      </c>
      <c r="H181" s="45">
        <v>3</v>
      </c>
      <c r="I181" s="112">
        <f t="shared" si="7"/>
        <v>687.68999999999994</v>
      </c>
    </row>
    <row r="182" spans="1:12">
      <c r="B182" s="11" t="s">
        <v>469</v>
      </c>
      <c r="C182" s="62">
        <v>1000</v>
      </c>
      <c r="D182" s="47">
        <v>10</v>
      </c>
      <c r="E182" s="47">
        <v>2</v>
      </c>
      <c r="F182" s="111">
        <v>1.01</v>
      </c>
      <c r="G182" s="112">
        <v>276.572</v>
      </c>
      <c r="H182" s="45">
        <v>1</v>
      </c>
      <c r="I182" s="112">
        <f t="shared" si="7"/>
        <v>276.572</v>
      </c>
    </row>
    <row r="183" spans="1:12">
      <c r="B183" s="45" t="s">
        <v>660</v>
      </c>
      <c r="C183" s="62">
        <v>600</v>
      </c>
      <c r="D183" s="47">
        <v>10</v>
      </c>
      <c r="E183" s="47">
        <v>2</v>
      </c>
      <c r="F183" s="111">
        <v>2.0099999999999998</v>
      </c>
      <c r="G183" s="112">
        <v>123.117</v>
      </c>
      <c r="H183" s="45">
        <v>2</v>
      </c>
      <c r="I183" s="112">
        <f t="shared" si="7"/>
        <v>246.23400000000001</v>
      </c>
    </row>
    <row r="184" spans="1:12">
      <c r="B184" s="11" t="s">
        <v>575</v>
      </c>
      <c r="C184" s="62">
        <v>500</v>
      </c>
      <c r="D184" s="47">
        <v>10</v>
      </c>
      <c r="E184" s="47">
        <v>2</v>
      </c>
      <c r="F184" s="111">
        <v>1.04</v>
      </c>
      <c r="G184" s="112">
        <v>103.45</v>
      </c>
      <c r="H184" s="45">
        <v>1</v>
      </c>
      <c r="I184" s="112">
        <f t="shared" si="7"/>
        <v>103.45</v>
      </c>
    </row>
    <row r="185" spans="1:12">
      <c r="B185" s="45" t="s">
        <v>922</v>
      </c>
      <c r="C185" s="62">
        <v>500</v>
      </c>
      <c r="D185" s="47">
        <v>10</v>
      </c>
      <c r="E185" s="47">
        <v>2</v>
      </c>
      <c r="F185" s="111">
        <v>1.29</v>
      </c>
      <c r="G185" s="112">
        <v>78.245000000000005</v>
      </c>
      <c r="H185" s="45">
        <v>3</v>
      </c>
      <c r="I185" s="112">
        <f t="shared" si="7"/>
        <v>234.73500000000001</v>
      </c>
    </row>
    <row r="186" spans="1:12">
      <c r="B186" s="45" t="s">
        <v>663</v>
      </c>
      <c r="C186" s="62">
        <v>400</v>
      </c>
      <c r="D186" s="47">
        <v>10</v>
      </c>
      <c r="E186" s="47">
        <v>1</v>
      </c>
      <c r="F186" s="111">
        <v>1.02</v>
      </c>
      <c r="G186" s="112">
        <v>64.387</v>
      </c>
      <c r="H186" s="45">
        <v>2</v>
      </c>
      <c r="I186" s="112">
        <f t="shared" si="7"/>
        <v>128.774</v>
      </c>
    </row>
    <row r="187" spans="1:12">
      <c r="B187" s="45" t="s">
        <v>662</v>
      </c>
      <c r="C187" s="62">
        <v>200</v>
      </c>
      <c r="D187" s="47">
        <v>10</v>
      </c>
      <c r="E187" s="47">
        <v>1</v>
      </c>
      <c r="F187" s="111">
        <v>1.01</v>
      </c>
      <c r="G187" s="112">
        <v>35.884</v>
      </c>
      <c r="H187" s="45">
        <v>13</v>
      </c>
      <c r="I187" s="112">
        <f t="shared" si="7"/>
        <v>466.49200000000002</v>
      </c>
    </row>
    <row r="188" spans="1:12">
      <c r="B188" s="45" t="s">
        <v>664</v>
      </c>
      <c r="C188" s="62">
        <v>200</v>
      </c>
      <c r="D188" s="47">
        <v>10</v>
      </c>
      <c r="E188" s="47">
        <v>2</v>
      </c>
      <c r="F188" s="111">
        <v>1.1000000000000001</v>
      </c>
      <c r="G188" s="112">
        <v>42.524999999999999</v>
      </c>
      <c r="H188" s="45">
        <v>3</v>
      </c>
      <c r="I188" s="112">
        <f t="shared" si="7"/>
        <v>127.57499999999999</v>
      </c>
    </row>
    <row r="189" spans="1:12">
      <c r="B189" s="45" t="s">
        <v>665</v>
      </c>
      <c r="C189" s="62">
        <v>200</v>
      </c>
      <c r="D189" s="47">
        <v>10</v>
      </c>
      <c r="E189" s="47">
        <v>3</v>
      </c>
      <c r="F189" s="111">
        <v>1.34</v>
      </c>
      <c r="G189" s="112">
        <v>50.872</v>
      </c>
      <c r="H189" s="45">
        <v>3</v>
      </c>
      <c r="I189" s="112">
        <f t="shared" si="7"/>
        <v>152.61599999999999</v>
      </c>
    </row>
    <row r="190" spans="1:12">
      <c r="B190" s="45" t="s">
        <v>668</v>
      </c>
      <c r="C190" s="62">
        <v>200</v>
      </c>
      <c r="D190" s="47">
        <v>10</v>
      </c>
      <c r="E190" s="47">
        <v>2</v>
      </c>
      <c r="F190" s="111">
        <v>1</v>
      </c>
      <c r="G190" s="112">
        <v>46.226999999999997</v>
      </c>
      <c r="H190" s="45">
        <v>1</v>
      </c>
      <c r="I190" s="112">
        <f t="shared" si="7"/>
        <v>46.226999999999997</v>
      </c>
    </row>
    <row r="191" spans="1:12">
      <c r="B191" s="45" t="s">
        <v>924</v>
      </c>
      <c r="C191" s="62">
        <v>190</v>
      </c>
      <c r="D191" s="47">
        <v>10</v>
      </c>
      <c r="E191" s="47">
        <v>2</v>
      </c>
      <c r="F191" s="111">
        <v>1.07</v>
      </c>
      <c r="G191" s="112">
        <v>29.901</v>
      </c>
      <c r="H191" s="45">
        <v>7</v>
      </c>
      <c r="I191" s="112">
        <f t="shared" si="7"/>
        <v>209.30699999999999</v>
      </c>
    </row>
    <row r="192" spans="1:12">
      <c r="B192" s="45" t="s">
        <v>659</v>
      </c>
      <c r="C192" s="62">
        <v>100</v>
      </c>
      <c r="D192" s="47">
        <v>10</v>
      </c>
      <c r="E192" s="47">
        <v>2</v>
      </c>
      <c r="F192" s="111">
        <v>2.58</v>
      </c>
      <c r="G192" s="112">
        <v>33.241999999999997</v>
      </c>
      <c r="H192" s="45">
        <v>14</v>
      </c>
      <c r="I192" s="112">
        <f t="shared" si="7"/>
        <v>465.38799999999998</v>
      </c>
    </row>
    <row r="193" spans="1:12">
      <c r="B193" s="45" t="s">
        <v>666</v>
      </c>
      <c r="C193" s="62">
        <v>100</v>
      </c>
      <c r="D193" s="47">
        <v>10</v>
      </c>
      <c r="E193" s="47">
        <v>2</v>
      </c>
      <c r="F193" s="111">
        <v>2.09</v>
      </c>
      <c r="G193" s="112">
        <v>31.128</v>
      </c>
      <c r="H193" s="45">
        <v>11</v>
      </c>
      <c r="I193" s="112">
        <f t="shared" si="7"/>
        <v>342.40800000000002</v>
      </c>
    </row>
    <row r="194" spans="1:12">
      <c r="B194" s="45" t="s">
        <v>675</v>
      </c>
      <c r="C194" s="62">
        <v>100</v>
      </c>
      <c r="D194" s="47">
        <v>10</v>
      </c>
      <c r="E194" s="47">
        <v>2</v>
      </c>
      <c r="F194" s="111">
        <v>1.01</v>
      </c>
      <c r="G194" s="112">
        <v>28.030999999999999</v>
      </c>
      <c r="H194" s="45">
        <v>9</v>
      </c>
      <c r="I194" s="112">
        <f t="shared" si="7"/>
        <v>252.279</v>
      </c>
    </row>
    <row r="195" spans="1:12">
      <c r="B195" s="45" t="s">
        <v>677</v>
      </c>
      <c r="C195" s="62">
        <v>100</v>
      </c>
      <c r="D195" s="47">
        <v>10</v>
      </c>
      <c r="E195" s="47">
        <v>2</v>
      </c>
      <c r="F195" s="111">
        <v>1.1100000000000001</v>
      </c>
      <c r="G195" s="112">
        <v>42.207000000000001</v>
      </c>
      <c r="H195" s="45">
        <v>3</v>
      </c>
      <c r="I195" s="112">
        <f t="shared" si="7"/>
        <v>126.62100000000001</v>
      </c>
    </row>
    <row r="196" spans="1:12" s="173" customFormat="1">
      <c r="A196" s="78"/>
      <c r="B196" s="171" t="s">
        <v>665</v>
      </c>
      <c r="C196" s="167">
        <v>200</v>
      </c>
      <c r="D196" s="168">
        <v>10</v>
      </c>
      <c r="E196" s="168">
        <v>3</v>
      </c>
      <c r="F196" s="169">
        <v>1.34</v>
      </c>
      <c r="G196" s="170">
        <v>50.872</v>
      </c>
      <c r="H196" s="171">
        <v>4</v>
      </c>
      <c r="I196" s="170">
        <f t="shared" si="7"/>
        <v>203.488</v>
      </c>
      <c r="J196" s="78"/>
      <c r="L196" s="78"/>
    </row>
    <row r="197" spans="1:12" s="173" customFormat="1">
      <c r="A197" s="78"/>
      <c r="B197" s="166" t="s">
        <v>702</v>
      </c>
      <c r="C197" s="167">
        <v>150</v>
      </c>
      <c r="D197" s="168">
        <v>10</v>
      </c>
      <c r="E197" s="168">
        <v>3</v>
      </c>
      <c r="F197" s="169">
        <v>2.0099999999999998</v>
      </c>
      <c r="G197" s="170">
        <v>62.66</v>
      </c>
      <c r="H197" s="171">
        <v>20</v>
      </c>
      <c r="I197" s="170">
        <f t="shared" si="7"/>
        <v>1253.1999999999998</v>
      </c>
      <c r="J197" s="166"/>
      <c r="L197" s="78"/>
    </row>
    <row r="198" spans="1:12" s="173" customFormat="1">
      <c r="A198" s="78"/>
      <c r="B198" s="171" t="s">
        <v>675</v>
      </c>
      <c r="C198" s="167">
        <v>100</v>
      </c>
      <c r="D198" s="168">
        <v>10</v>
      </c>
      <c r="E198" s="168">
        <v>2</v>
      </c>
      <c r="F198" s="169">
        <v>1.01</v>
      </c>
      <c r="G198" s="170">
        <v>28.030999999999999</v>
      </c>
      <c r="H198" s="171">
        <v>2</v>
      </c>
      <c r="I198" s="170">
        <f t="shared" ref="I198:I215" si="8">G198*H198</f>
        <v>56.061999999999998</v>
      </c>
      <c r="J198" s="78"/>
      <c r="L198" s="78"/>
    </row>
    <row r="199" spans="1:12" s="173" customFormat="1">
      <c r="A199" s="78"/>
      <c r="B199" s="171" t="s">
        <v>677</v>
      </c>
      <c r="C199" s="167">
        <v>100</v>
      </c>
      <c r="D199" s="168">
        <v>10</v>
      </c>
      <c r="E199" s="168">
        <v>2</v>
      </c>
      <c r="F199" s="169">
        <v>1.1100000000000001</v>
      </c>
      <c r="G199" s="170">
        <v>42.207000000000001</v>
      </c>
      <c r="H199" s="171">
        <v>2</v>
      </c>
      <c r="I199" s="170">
        <f t="shared" si="8"/>
        <v>84.414000000000001</v>
      </c>
      <c r="J199" s="78"/>
      <c r="L199" s="78"/>
    </row>
    <row r="200" spans="1:12" s="173" customFormat="1">
      <c r="A200" s="78"/>
      <c r="B200" s="171" t="s">
        <v>680</v>
      </c>
      <c r="C200" s="167">
        <v>100</v>
      </c>
      <c r="D200" s="168">
        <v>11</v>
      </c>
      <c r="E200" s="168">
        <v>4</v>
      </c>
      <c r="F200" s="169">
        <v>3</v>
      </c>
      <c r="G200" s="170">
        <v>57.113</v>
      </c>
      <c r="H200" s="171">
        <v>2</v>
      </c>
      <c r="I200" s="170">
        <f t="shared" si="8"/>
        <v>114.226</v>
      </c>
      <c r="J200" s="78"/>
      <c r="L200" s="78"/>
    </row>
    <row r="201" spans="1:12" s="174" customFormat="1">
      <c r="A201" s="179"/>
      <c r="B201" s="154" t="s">
        <v>327</v>
      </c>
      <c r="C201" s="155">
        <v>5000</v>
      </c>
      <c r="D201" s="156">
        <v>11</v>
      </c>
      <c r="E201" s="156">
        <v>3</v>
      </c>
      <c r="F201" s="157">
        <v>1.01</v>
      </c>
      <c r="G201" s="158">
        <v>1468.644</v>
      </c>
      <c r="H201" s="159">
        <v>4</v>
      </c>
      <c r="I201" s="158">
        <f t="shared" si="8"/>
        <v>5874.576</v>
      </c>
      <c r="J201" s="179"/>
      <c r="L201" s="179"/>
    </row>
    <row r="202" spans="1:12" s="174" customFormat="1">
      <c r="A202" s="179"/>
      <c r="B202" s="154" t="s">
        <v>575</v>
      </c>
      <c r="C202" s="155">
        <v>500</v>
      </c>
      <c r="D202" s="156">
        <v>10</v>
      </c>
      <c r="E202" s="156">
        <v>2</v>
      </c>
      <c r="F202" s="157">
        <v>1.04</v>
      </c>
      <c r="G202" s="158">
        <v>103.45</v>
      </c>
      <c r="H202" s="159">
        <v>8</v>
      </c>
      <c r="I202" s="158">
        <f t="shared" si="8"/>
        <v>827.6</v>
      </c>
      <c r="J202" s="179"/>
      <c r="L202" s="179"/>
    </row>
    <row r="203" spans="1:12" s="174" customFormat="1">
      <c r="A203" s="179"/>
      <c r="B203" s="159" t="s">
        <v>671</v>
      </c>
      <c r="C203" s="155">
        <v>1000</v>
      </c>
      <c r="D203" s="156">
        <v>10</v>
      </c>
      <c r="E203" s="156">
        <v>1</v>
      </c>
      <c r="F203" s="157">
        <v>1.02</v>
      </c>
      <c r="G203" s="158">
        <v>1603.662</v>
      </c>
      <c r="H203" s="159">
        <v>2</v>
      </c>
      <c r="I203" s="158">
        <f t="shared" si="8"/>
        <v>3207.3240000000001</v>
      </c>
      <c r="J203" s="179"/>
      <c r="L203" s="179"/>
    </row>
    <row r="204" spans="1:12" s="174" customFormat="1">
      <c r="A204" s="179"/>
      <c r="B204" s="159" t="s">
        <v>838</v>
      </c>
      <c r="C204" s="155">
        <v>100</v>
      </c>
      <c r="D204" s="156">
        <v>11</v>
      </c>
      <c r="E204" s="156">
        <v>4</v>
      </c>
      <c r="F204" s="157">
        <v>0</v>
      </c>
      <c r="G204" s="158">
        <v>721.06200000000001</v>
      </c>
      <c r="H204" s="159">
        <v>12</v>
      </c>
      <c r="I204" s="158">
        <f t="shared" si="8"/>
        <v>8652.7440000000006</v>
      </c>
      <c r="J204" s="179"/>
      <c r="L204" s="179"/>
    </row>
    <row r="205" spans="1:12" s="105" customFormat="1">
      <c r="A205" s="11"/>
      <c r="B205" s="45" t="s">
        <v>664</v>
      </c>
      <c r="C205" s="62">
        <v>200</v>
      </c>
      <c r="D205" s="47">
        <v>10</v>
      </c>
      <c r="E205" s="47">
        <v>2</v>
      </c>
      <c r="F205" s="111">
        <v>1.1000000000000001</v>
      </c>
      <c r="G205" s="112">
        <v>42.524999999999999</v>
      </c>
      <c r="H205" s="45">
        <v>2</v>
      </c>
      <c r="I205" s="112">
        <f t="shared" si="8"/>
        <v>85.05</v>
      </c>
      <c r="J205" s="11"/>
      <c r="L205" s="11"/>
    </row>
    <row r="206" spans="1:12" s="105" customFormat="1">
      <c r="A206" s="11"/>
      <c r="B206" s="45" t="s">
        <v>665</v>
      </c>
      <c r="C206" s="62">
        <v>200</v>
      </c>
      <c r="D206" s="47">
        <v>10</v>
      </c>
      <c r="E206" s="47">
        <v>3</v>
      </c>
      <c r="F206" s="111">
        <v>1.34</v>
      </c>
      <c r="G206" s="112">
        <v>50.872</v>
      </c>
      <c r="H206" s="45">
        <v>1</v>
      </c>
      <c r="I206" s="112">
        <f t="shared" si="8"/>
        <v>50.872</v>
      </c>
      <c r="J206" s="11"/>
      <c r="L206" s="11"/>
    </row>
    <row r="207" spans="1:12" s="105" customFormat="1">
      <c r="A207" s="11"/>
      <c r="B207" s="45" t="s">
        <v>662</v>
      </c>
      <c r="C207" s="62">
        <v>200</v>
      </c>
      <c r="D207" s="47">
        <v>10</v>
      </c>
      <c r="E207" s="47">
        <v>1</v>
      </c>
      <c r="F207" s="111">
        <v>1.01</v>
      </c>
      <c r="G207" s="112">
        <v>35.884</v>
      </c>
      <c r="H207" s="45">
        <v>2</v>
      </c>
      <c r="I207" s="112">
        <f t="shared" si="8"/>
        <v>71.768000000000001</v>
      </c>
      <c r="J207" s="11"/>
      <c r="L207" s="11"/>
    </row>
    <row r="208" spans="1:12" s="105" customFormat="1">
      <c r="A208" s="11"/>
      <c r="B208" s="45" t="s">
        <v>664</v>
      </c>
      <c r="C208" s="62">
        <v>200</v>
      </c>
      <c r="D208" s="47">
        <v>10</v>
      </c>
      <c r="E208" s="47">
        <v>2</v>
      </c>
      <c r="F208" s="111">
        <v>1.1000000000000001</v>
      </c>
      <c r="G208" s="112">
        <v>42.524999999999999</v>
      </c>
      <c r="H208" s="45">
        <v>1</v>
      </c>
      <c r="I208" s="112">
        <f t="shared" si="8"/>
        <v>42.524999999999999</v>
      </c>
      <c r="J208" s="11"/>
      <c r="L208" s="11"/>
    </row>
    <row r="209" spans="1:12" s="105" customFormat="1">
      <c r="A209" s="11"/>
      <c r="B209" s="45" t="s">
        <v>665</v>
      </c>
      <c r="C209" s="62">
        <v>200</v>
      </c>
      <c r="D209" s="47">
        <v>10</v>
      </c>
      <c r="E209" s="47">
        <v>3</v>
      </c>
      <c r="F209" s="111">
        <v>1.34</v>
      </c>
      <c r="G209" s="112">
        <v>50.872</v>
      </c>
      <c r="H209" s="45">
        <v>1</v>
      </c>
      <c r="I209" s="112">
        <f t="shared" si="8"/>
        <v>50.872</v>
      </c>
      <c r="J209" s="11"/>
      <c r="L209" s="11"/>
    </row>
    <row r="210" spans="1:12" s="175" customFormat="1">
      <c r="A210" s="138"/>
      <c r="B210" s="138" t="s">
        <v>571</v>
      </c>
      <c r="C210" s="139">
        <v>50000</v>
      </c>
      <c r="D210" s="140">
        <v>11</v>
      </c>
      <c r="E210" s="140">
        <v>4</v>
      </c>
      <c r="F210" s="141">
        <v>1</v>
      </c>
      <c r="G210" s="142">
        <v>18058.507000000001</v>
      </c>
      <c r="H210" s="143">
        <v>3</v>
      </c>
      <c r="I210" s="142">
        <f t="shared" si="8"/>
        <v>54175.521000000008</v>
      </c>
      <c r="J210" s="138" t="s">
        <v>840</v>
      </c>
      <c r="L210" s="138"/>
    </row>
    <row r="211" spans="1:12" s="175" customFormat="1">
      <c r="A211" s="138"/>
      <c r="B211" s="138" t="s">
        <v>566</v>
      </c>
      <c r="C211" s="139">
        <v>1200</v>
      </c>
      <c r="D211" s="140">
        <v>11</v>
      </c>
      <c r="E211" s="140">
        <v>2</v>
      </c>
      <c r="F211" s="141">
        <v>2.2000000000000002</v>
      </c>
      <c r="G211" s="142">
        <v>553.64700000000005</v>
      </c>
      <c r="H211" s="143">
        <v>6</v>
      </c>
      <c r="I211" s="142">
        <f t="shared" si="8"/>
        <v>3321.8820000000005</v>
      </c>
      <c r="J211" s="138" t="s">
        <v>882</v>
      </c>
      <c r="L211" s="138"/>
    </row>
    <row r="212" spans="1:12" s="175" customFormat="1">
      <c r="A212" s="138"/>
      <c r="B212" s="138" t="s">
        <v>568</v>
      </c>
      <c r="C212" s="139">
        <v>1200</v>
      </c>
      <c r="D212" s="140">
        <v>11</v>
      </c>
      <c r="E212" s="140">
        <v>2</v>
      </c>
      <c r="F212" s="141">
        <v>2.21</v>
      </c>
      <c r="G212" s="142">
        <v>669.95799999999997</v>
      </c>
      <c r="H212" s="143">
        <v>3</v>
      </c>
      <c r="I212" s="142">
        <f t="shared" si="8"/>
        <v>2009.8739999999998</v>
      </c>
      <c r="J212" s="138"/>
      <c r="L212" s="138"/>
    </row>
    <row r="213" spans="1:12" s="175" customFormat="1">
      <c r="A213" s="138"/>
      <c r="B213" s="138" t="s">
        <v>570</v>
      </c>
      <c r="C213" s="139">
        <v>200</v>
      </c>
      <c r="D213" s="140">
        <v>11</v>
      </c>
      <c r="E213" s="140">
        <v>2</v>
      </c>
      <c r="F213" s="141">
        <v>2.12</v>
      </c>
      <c r="G213" s="142">
        <v>48.414999999999999</v>
      </c>
      <c r="H213" s="143">
        <v>3</v>
      </c>
      <c r="I213" s="142">
        <f t="shared" si="8"/>
        <v>145.245</v>
      </c>
      <c r="J213" s="138"/>
      <c r="L213" s="138"/>
    </row>
    <row r="214" spans="1:12" s="175" customFormat="1">
      <c r="A214" s="138"/>
      <c r="B214" s="138" t="s">
        <v>672</v>
      </c>
      <c r="C214" s="139">
        <v>200</v>
      </c>
      <c r="D214" s="140">
        <v>11</v>
      </c>
      <c r="E214" s="140">
        <v>4</v>
      </c>
      <c r="F214" s="141">
        <v>2.0699999999999998</v>
      </c>
      <c r="G214" s="142">
        <v>67.158000000000001</v>
      </c>
      <c r="H214" s="143">
        <v>1</v>
      </c>
      <c r="I214" s="142">
        <f t="shared" si="8"/>
        <v>67.158000000000001</v>
      </c>
      <c r="J214" s="138"/>
      <c r="L214" s="138"/>
    </row>
    <row r="215" spans="1:12" s="175" customFormat="1">
      <c r="A215" s="138"/>
      <c r="B215" s="138" t="s">
        <v>565</v>
      </c>
      <c r="C215" s="139">
        <v>100</v>
      </c>
      <c r="D215" s="140">
        <v>11</v>
      </c>
      <c r="E215" s="140">
        <v>2</v>
      </c>
      <c r="F215" s="141">
        <v>2.06</v>
      </c>
      <c r="G215" s="142">
        <v>92.293000000000006</v>
      </c>
      <c r="H215" s="143">
        <v>12</v>
      </c>
      <c r="I215" s="142">
        <f t="shared" si="8"/>
        <v>1107.5160000000001</v>
      </c>
      <c r="J215" s="138"/>
      <c r="L215" s="138"/>
    </row>
    <row r="217" spans="1:12">
      <c r="A217" s="11" t="s">
        <v>910</v>
      </c>
      <c r="B217" s="109"/>
      <c r="F217" s="116"/>
      <c r="G217" s="112"/>
    </row>
    <row r="218" spans="1:12">
      <c r="B218" s="109" t="s">
        <v>905</v>
      </c>
      <c r="F218" s="116"/>
      <c r="G218" s="112"/>
    </row>
    <row r="219" spans="1:12">
      <c r="B219" s="109" t="s">
        <v>906</v>
      </c>
      <c r="F219" s="116"/>
      <c r="G219" s="112"/>
    </row>
    <row r="220" spans="1:12">
      <c r="B220" s="109"/>
      <c r="F220" s="116"/>
      <c r="G220" s="112"/>
    </row>
    <row r="221" spans="1:12">
      <c r="B221" s="109" t="s">
        <v>907</v>
      </c>
      <c r="F221" s="116"/>
      <c r="G221" s="112"/>
    </row>
    <row r="222" spans="1:12">
      <c r="B222" s="109" t="s">
        <v>908</v>
      </c>
      <c r="F222" s="116"/>
      <c r="G222" s="112"/>
    </row>
    <row r="223" spans="1:12">
      <c r="B223" s="109" t="s">
        <v>909</v>
      </c>
      <c r="F223" s="116"/>
      <c r="G223" s="112"/>
    </row>
    <row r="224" spans="1:12">
      <c r="B224" s="109" t="s">
        <v>912</v>
      </c>
      <c r="F224" s="116"/>
      <c r="G224" s="112"/>
    </row>
    <row r="225" spans="2:9">
      <c r="B225" s="109" t="s">
        <v>913</v>
      </c>
      <c r="F225" s="116"/>
      <c r="G225" s="112"/>
    </row>
    <row r="226" spans="2:9">
      <c r="B226" s="109"/>
      <c r="F226" s="116"/>
      <c r="G226" s="112"/>
    </row>
    <row r="227" spans="2:9">
      <c r="B227" s="109" t="s">
        <v>914</v>
      </c>
      <c r="F227" s="116"/>
      <c r="G227" s="112"/>
    </row>
    <row r="228" spans="2:9">
      <c r="B228" s="109" t="s">
        <v>894</v>
      </c>
      <c r="F228" s="116"/>
      <c r="G228" s="112"/>
    </row>
    <row r="229" spans="2:9">
      <c r="B229" s="109"/>
      <c r="F229" s="116"/>
      <c r="G229" s="112"/>
    </row>
    <row r="230" spans="2:9">
      <c r="B230" s="5" t="s">
        <v>0</v>
      </c>
      <c r="C230" s="5" t="s">
        <v>407</v>
      </c>
      <c r="D230" s="5"/>
      <c r="E230" s="5"/>
      <c r="F230" s="117"/>
      <c r="G230" s="118"/>
      <c r="H230" s="5"/>
      <c r="I230" s="5" t="s">
        <v>899</v>
      </c>
    </row>
    <row r="231" spans="2:9">
      <c r="B231" s="109" t="s">
        <v>885</v>
      </c>
      <c r="C231" s="11" t="s">
        <v>886</v>
      </c>
      <c r="F231" s="116"/>
      <c r="G231" s="112"/>
      <c r="I231" s="47">
        <v>9</v>
      </c>
    </row>
    <row r="232" spans="2:9">
      <c r="B232" s="109" t="s">
        <v>927</v>
      </c>
      <c r="C232" s="11" t="s">
        <v>886</v>
      </c>
      <c r="F232" s="116"/>
      <c r="G232" s="112"/>
      <c r="I232" s="47">
        <v>13</v>
      </c>
    </row>
    <row r="233" spans="2:9">
      <c r="B233" s="109" t="s">
        <v>887</v>
      </c>
      <c r="C233" s="11" t="s">
        <v>1042</v>
      </c>
      <c r="F233" s="116"/>
      <c r="G233" s="112"/>
      <c r="I233" s="47">
        <v>6</v>
      </c>
    </row>
    <row r="234" spans="2:9">
      <c r="B234" s="109"/>
      <c r="C234" s="11" t="s">
        <v>889</v>
      </c>
      <c r="F234" s="116"/>
      <c r="G234" s="112"/>
      <c r="I234" s="47"/>
    </row>
    <row r="235" spans="2:9">
      <c r="B235" s="109" t="s">
        <v>888</v>
      </c>
      <c r="C235" s="11" t="s">
        <v>1043</v>
      </c>
      <c r="F235" s="116"/>
      <c r="G235" s="112"/>
      <c r="I235" s="47">
        <v>11</v>
      </c>
    </row>
    <row r="236" spans="2:9">
      <c r="B236" s="109"/>
      <c r="C236" s="11" t="s">
        <v>890</v>
      </c>
      <c r="F236" s="116"/>
      <c r="G236" s="112"/>
      <c r="I236" s="47"/>
    </row>
    <row r="237" spans="2:9">
      <c r="B237" s="109"/>
      <c r="C237" s="11" t="s">
        <v>891</v>
      </c>
      <c r="F237" s="116"/>
      <c r="G237" s="112"/>
      <c r="I237" s="47"/>
    </row>
    <row r="238" spans="2:9">
      <c r="B238" s="109" t="s">
        <v>900</v>
      </c>
      <c r="C238" s="11" t="s">
        <v>903</v>
      </c>
      <c r="F238" s="116"/>
      <c r="G238" s="112"/>
      <c r="I238" s="47">
        <v>10</v>
      </c>
    </row>
    <row r="239" spans="2:9">
      <c r="B239" s="109" t="s">
        <v>911</v>
      </c>
      <c r="C239" s="11" t="s">
        <v>915</v>
      </c>
      <c r="F239" s="116"/>
      <c r="G239" s="112"/>
      <c r="I239" s="47">
        <v>1</v>
      </c>
    </row>
    <row r="240" spans="2:9">
      <c r="B240" s="109" t="s">
        <v>901</v>
      </c>
      <c r="C240" s="11" t="s">
        <v>903</v>
      </c>
      <c r="F240" s="116"/>
      <c r="G240" s="112"/>
      <c r="I240" s="47">
        <v>15</v>
      </c>
    </row>
    <row r="241" spans="2:9">
      <c r="B241" s="109" t="s">
        <v>897</v>
      </c>
      <c r="C241" s="11" t="s">
        <v>1044</v>
      </c>
      <c r="F241" s="116"/>
      <c r="G241" s="112"/>
      <c r="I241" s="47">
        <v>10</v>
      </c>
    </row>
    <row r="242" spans="2:9">
      <c r="B242" s="109" t="s">
        <v>893</v>
      </c>
      <c r="C242" s="11" t="s">
        <v>898</v>
      </c>
      <c r="F242" s="116"/>
      <c r="G242" s="112"/>
      <c r="I242" s="47">
        <v>10</v>
      </c>
    </row>
    <row r="243" spans="2:9">
      <c r="B243" s="109" t="s">
        <v>904</v>
      </c>
      <c r="C243" s="11" t="s">
        <v>902</v>
      </c>
      <c r="F243" s="116"/>
      <c r="G243" s="112"/>
      <c r="I243" s="47">
        <v>10</v>
      </c>
    </row>
    <row r="244" spans="2:9">
      <c r="B244" s="109" t="s">
        <v>896</v>
      </c>
      <c r="C244" s="11" t="s">
        <v>1045</v>
      </c>
      <c r="F244" s="116"/>
      <c r="G244" s="112"/>
      <c r="I244" s="47">
        <v>7</v>
      </c>
    </row>
    <row r="245" spans="2:9">
      <c r="B245" s="109" t="s">
        <v>895</v>
      </c>
      <c r="C245" s="11" t="s">
        <v>886</v>
      </c>
      <c r="F245" s="116"/>
      <c r="G245" s="112"/>
      <c r="I245" s="47">
        <v>12</v>
      </c>
    </row>
    <row r="246" spans="2:9">
      <c r="B246" s="109" t="s">
        <v>928</v>
      </c>
      <c r="C246" s="11" t="s">
        <v>886</v>
      </c>
      <c r="F246" s="116"/>
      <c r="G246" s="112"/>
      <c r="I246" s="47">
        <v>6</v>
      </c>
    </row>
    <row r="247" spans="2:9">
      <c r="B247" s="109" t="s">
        <v>892</v>
      </c>
      <c r="C247" s="11" t="s">
        <v>886</v>
      </c>
      <c r="F247" s="116"/>
      <c r="G247" s="112"/>
      <c r="I247" s="47">
        <v>14</v>
      </c>
    </row>
    <row r="248" spans="2:9">
      <c r="B248" s="109" t="s">
        <v>916</v>
      </c>
      <c r="C248" s="11" t="s">
        <v>938</v>
      </c>
      <c r="F248" s="116"/>
      <c r="G248" s="112"/>
      <c r="I248" s="47">
        <v>2</v>
      </c>
    </row>
  </sheetData>
  <autoFilter ref="B2:J215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245"/>
  <sheetViews>
    <sheetView topLeftCell="A47" zoomScaleNormal="100" workbookViewId="0">
      <selection activeCell="O58" sqref="O58"/>
    </sheetView>
  </sheetViews>
  <sheetFormatPr defaultRowHeight="15.75"/>
  <cols>
    <col min="1" max="12" width="9" style="11"/>
    <col min="13" max="13" width="14.375" style="11" bestFit="1" customWidth="1"/>
    <col min="14" max="14" width="11.5" style="11" bestFit="1" customWidth="1"/>
    <col min="15" max="23" width="8.875" style="11" customWidth="1"/>
    <col min="24" max="16384" width="9" style="11"/>
  </cols>
  <sheetData>
    <row r="3" spans="2:14" ht="21">
      <c r="B3" s="180" t="s">
        <v>1028</v>
      </c>
    </row>
    <row r="6" spans="2:14" ht="21">
      <c r="B6" s="181" t="s">
        <v>1008</v>
      </c>
    </row>
    <row r="8" spans="2:14">
      <c r="M8" s="11" t="s">
        <v>1029</v>
      </c>
    </row>
    <row r="9" spans="2:14">
      <c r="M9" s="11" t="s">
        <v>1009</v>
      </c>
    </row>
    <row r="10" spans="2:14">
      <c r="M10" s="5" t="s">
        <v>406</v>
      </c>
      <c r="N10" s="5" t="s">
        <v>959</v>
      </c>
    </row>
    <row r="11" spans="2:14">
      <c r="M11" s="109" t="s">
        <v>498</v>
      </c>
      <c r="N11" s="136">
        <v>279</v>
      </c>
    </row>
    <row r="12" spans="2:14">
      <c r="M12" s="109" t="s">
        <v>499</v>
      </c>
      <c r="N12" s="136">
        <v>162</v>
      </c>
    </row>
    <row r="13" spans="2:14">
      <c r="M13" s="109" t="s">
        <v>411</v>
      </c>
      <c r="N13" s="136">
        <v>144</v>
      </c>
    </row>
    <row r="14" spans="2:14">
      <c r="M14" s="11" t="s">
        <v>658</v>
      </c>
      <c r="N14" s="99">
        <v>125</v>
      </c>
    </row>
    <row r="15" spans="2:14">
      <c r="M15" s="11" t="s">
        <v>495</v>
      </c>
      <c r="N15" s="99">
        <v>88</v>
      </c>
    </row>
    <row r="16" spans="2:14">
      <c r="M16" s="11" t="s">
        <v>659</v>
      </c>
      <c r="N16" s="99">
        <v>84</v>
      </c>
    </row>
    <row r="17" spans="13:14">
      <c r="M17" s="11" t="s">
        <v>666</v>
      </c>
      <c r="N17" s="99">
        <v>71</v>
      </c>
    </row>
    <row r="18" spans="13:14">
      <c r="M18" s="11" t="s">
        <v>924</v>
      </c>
      <c r="N18" s="99">
        <v>53</v>
      </c>
    </row>
    <row r="19" spans="13:14">
      <c r="M19" s="11" t="s">
        <v>425</v>
      </c>
      <c r="N19" s="99">
        <v>53</v>
      </c>
    </row>
    <row r="20" spans="13:14">
      <c r="M20" s="11" t="s">
        <v>426</v>
      </c>
      <c r="N20" s="99">
        <v>51</v>
      </c>
    </row>
    <row r="21" spans="13:14">
      <c r="M21" s="109" t="s">
        <v>542</v>
      </c>
      <c r="N21" s="136">
        <v>49</v>
      </c>
    </row>
    <row r="22" spans="13:14">
      <c r="M22" s="11" t="s">
        <v>670</v>
      </c>
      <c r="N22" s="99">
        <v>46</v>
      </c>
    </row>
    <row r="23" spans="13:14">
      <c r="M23" s="11" t="s">
        <v>995</v>
      </c>
      <c r="N23" s="99">
        <v>832</v>
      </c>
    </row>
    <row r="24" spans="13:14">
      <c r="N24" s="99">
        <f>SUM(N11:N23)</f>
        <v>2037</v>
      </c>
    </row>
    <row r="25" spans="13:14">
      <c r="N25" s="99"/>
    </row>
    <row r="26" spans="13:14">
      <c r="M26" s="11" t="s">
        <v>1032</v>
      </c>
      <c r="N26" s="99"/>
    </row>
    <row r="27" spans="13:14">
      <c r="M27" s="11" t="s">
        <v>1035</v>
      </c>
      <c r="N27" s="99"/>
    </row>
    <row r="28" spans="13:14">
      <c r="N28" s="99"/>
    </row>
    <row r="29" spans="13:14">
      <c r="N29" s="99"/>
    </row>
    <row r="30" spans="13:14">
      <c r="N30" s="99"/>
    </row>
    <row r="31" spans="13:14">
      <c r="N31" s="99"/>
    </row>
    <row r="32" spans="13:14">
      <c r="N32" s="99"/>
    </row>
    <row r="33" spans="2:14" ht="21">
      <c r="B33" s="181" t="s">
        <v>1012</v>
      </c>
      <c r="N33" s="99"/>
    </row>
    <row r="34" spans="2:14">
      <c r="M34" s="11" t="s">
        <v>1015</v>
      </c>
      <c r="N34" s="99"/>
    </row>
    <row r="35" spans="2:14">
      <c r="M35" s="5" t="s">
        <v>406</v>
      </c>
      <c r="N35" s="182" t="s">
        <v>959</v>
      </c>
    </row>
    <row r="36" spans="2:14">
      <c r="M36" s="11" t="s">
        <v>416</v>
      </c>
      <c r="N36" s="99">
        <v>9</v>
      </c>
    </row>
    <row r="37" spans="2:14">
      <c r="M37" s="109" t="s">
        <v>958</v>
      </c>
      <c r="N37" s="136">
        <v>9</v>
      </c>
    </row>
    <row r="38" spans="2:14">
      <c r="M38" s="109" t="s">
        <v>488</v>
      </c>
      <c r="N38" s="136">
        <v>8</v>
      </c>
    </row>
    <row r="39" spans="2:14">
      <c r="M39" s="11" t="s">
        <v>493</v>
      </c>
      <c r="N39" s="99">
        <v>8</v>
      </c>
    </row>
    <row r="40" spans="2:14">
      <c r="M40" s="11" t="s">
        <v>519</v>
      </c>
      <c r="N40" s="99">
        <v>4</v>
      </c>
    </row>
    <row r="41" spans="2:14">
      <c r="M41" s="11" t="s">
        <v>421</v>
      </c>
      <c r="N41" s="99">
        <v>3</v>
      </c>
    </row>
    <row r="42" spans="2:14">
      <c r="M42" s="11" t="s">
        <v>571</v>
      </c>
      <c r="N42" s="99">
        <v>3</v>
      </c>
    </row>
    <row r="43" spans="2:14">
      <c r="M43" s="11" t="s">
        <v>423</v>
      </c>
      <c r="N43" s="99">
        <v>3</v>
      </c>
    </row>
    <row r="44" spans="2:14">
      <c r="M44" s="11" t="s">
        <v>486</v>
      </c>
      <c r="N44" s="99">
        <v>2</v>
      </c>
    </row>
    <row r="45" spans="2:14">
      <c r="M45" s="109" t="s">
        <v>1093</v>
      </c>
      <c r="N45" s="136">
        <v>1</v>
      </c>
    </row>
    <row r="46" spans="2:14">
      <c r="M46" s="109" t="s">
        <v>863</v>
      </c>
      <c r="N46" s="136">
        <v>1</v>
      </c>
    </row>
    <row r="47" spans="2:14">
      <c r="N47" s="99">
        <f>SUM(N36:N46)</f>
        <v>51</v>
      </c>
    </row>
    <row r="51" spans="2:21">
      <c r="N51" s="99"/>
    </row>
    <row r="52" spans="2:21">
      <c r="N52" s="99"/>
    </row>
    <row r="53" spans="2:21">
      <c r="N53" s="99"/>
    </row>
    <row r="54" spans="2:21">
      <c r="N54" s="99"/>
    </row>
    <row r="55" spans="2:21">
      <c r="N55" s="99"/>
    </row>
    <row r="56" spans="2:21">
      <c r="N56" s="99"/>
    </row>
    <row r="57" spans="2:21">
      <c r="N57" s="99"/>
    </row>
    <row r="58" spans="2:21">
      <c r="N58" s="99"/>
    </row>
    <row r="59" spans="2:21">
      <c r="N59" s="99"/>
    </row>
    <row r="60" spans="2:21" ht="21">
      <c r="B60" s="181" t="s">
        <v>1006</v>
      </c>
      <c r="N60" s="99"/>
    </row>
    <row r="61" spans="2:21">
      <c r="M61" s="11" t="s">
        <v>1013</v>
      </c>
      <c r="N61" s="99"/>
    </row>
    <row r="62" spans="2:21">
      <c r="M62" s="11" t="s">
        <v>1014</v>
      </c>
      <c r="P62" s="5"/>
      <c r="Q62" s="182"/>
      <c r="R62" s="182"/>
      <c r="U62" s="99"/>
    </row>
    <row r="63" spans="2:21">
      <c r="M63" s="5" t="s">
        <v>406</v>
      </c>
      <c r="N63" s="182" t="s">
        <v>959</v>
      </c>
      <c r="R63" s="99"/>
      <c r="U63" s="99"/>
    </row>
    <row r="64" spans="2:21">
      <c r="M64" s="11" t="s">
        <v>491</v>
      </c>
      <c r="N64" s="99">
        <v>33</v>
      </c>
      <c r="U64" s="99"/>
    </row>
    <row r="65" spans="13:21">
      <c r="M65" s="109" t="s">
        <v>521</v>
      </c>
      <c r="N65" s="136">
        <v>29</v>
      </c>
      <c r="U65" s="99"/>
    </row>
    <row r="66" spans="13:21">
      <c r="M66" s="11" t="s">
        <v>418</v>
      </c>
      <c r="N66" s="99">
        <v>14</v>
      </c>
      <c r="U66" s="99"/>
    </row>
    <row r="67" spans="13:21">
      <c r="M67" s="109" t="s">
        <v>465</v>
      </c>
      <c r="N67" s="136">
        <v>10</v>
      </c>
      <c r="U67" s="99"/>
    </row>
    <row r="68" spans="13:21">
      <c r="M68" s="109" t="s">
        <v>867</v>
      </c>
      <c r="N68" s="136">
        <v>10</v>
      </c>
      <c r="U68" s="99"/>
    </row>
    <row r="69" spans="13:21">
      <c r="M69" s="11" t="s">
        <v>502</v>
      </c>
      <c r="N69" s="99">
        <v>8</v>
      </c>
      <c r="U69" s="99"/>
    </row>
    <row r="70" spans="13:21">
      <c r="M70" s="109" t="s">
        <v>861</v>
      </c>
      <c r="N70" s="136">
        <v>4</v>
      </c>
      <c r="U70" s="99"/>
    </row>
    <row r="71" spans="13:21">
      <c r="M71" s="109" t="s">
        <v>625</v>
      </c>
      <c r="N71" s="136">
        <v>2</v>
      </c>
      <c r="U71" s="99"/>
    </row>
    <row r="72" spans="13:21">
      <c r="M72" s="109" t="s">
        <v>917</v>
      </c>
      <c r="N72" s="136">
        <v>1</v>
      </c>
      <c r="U72" s="99"/>
    </row>
    <row r="73" spans="13:21">
      <c r="N73" s="99">
        <f>SUM(N64:N72)</f>
        <v>111</v>
      </c>
      <c r="U73" s="99"/>
    </row>
    <row r="74" spans="13:21">
      <c r="T74" s="99"/>
      <c r="U74" s="99"/>
    </row>
    <row r="75" spans="13:21">
      <c r="U75" s="99"/>
    </row>
    <row r="76" spans="13:21">
      <c r="U76" s="99"/>
    </row>
    <row r="77" spans="13:21">
      <c r="U77" s="99"/>
    </row>
    <row r="78" spans="13:21">
      <c r="U78" s="99"/>
    </row>
    <row r="79" spans="13:21">
      <c r="U79" s="99"/>
    </row>
    <row r="80" spans="13:21">
      <c r="U80" s="99"/>
    </row>
    <row r="81" spans="2:21">
      <c r="U81" s="99"/>
    </row>
    <row r="82" spans="2:21">
      <c r="U82" s="99"/>
    </row>
    <row r="83" spans="2:21">
      <c r="U83" s="99"/>
    </row>
    <row r="84" spans="2:21">
      <c r="U84" s="99"/>
    </row>
    <row r="85" spans="2:21">
      <c r="U85" s="99"/>
    </row>
    <row r="86" spans="2:21">
      <c r="M86" s="11" t="s">
        <v>1025</v>
      </c>
      <c r="U86" s="99"/>
    </row>
    <row r="87" spans="2:21">
      <c r="M87" s="11" t="s">
        <v>1026</v>
      </c>
      <c r="N87" s="99"/>
      <c r="U87" s="99"/>
    </row>
    <row r="88" spans="2:21">
      <c r="M88" s="5" t="s">
        <v>406</v>
      </c>
      <c r="N88" s="182" t="s">
        <v>959</v>
      </c>
      <c r="U88" s="99"/>
    </row>
    <row r="89" spans="2:21">
      <c r="M89" s="11" t="s">
        <v>463</v>
      </c>
      <c r="N89" s="99">
        <v>15</v>
      </c>
      <c r="U89" s="99"/>
    </row>
    <row r="90" spans="2:21">
      <c r="M90" s="11" t="s">
        <v>698</v>
      </c>
      <c r="N90" s="99">
        <v>15</v>
      </c>
      <c r="U90" s="99"/>
    </row>
    <row r="91" spans="2:21" ht="21">
      <c r="B91" s="181" t="s">
        <v>1007</v>
      </c>
      <c r="U91" s="99"/>
    </row>
    <row r="92" spans="2:21">
      <c r="M92" s="11" t="s">
        <v>1010</v>
      </c>
      <c r="U92" s="99"/>
    </row>
    <row r="93" spans="2:21">
      <c r="M93" s="11" t="s">
        <v>1033</v>
      </c>
      <c r="U93" s="99"/>
    </row>
    <row r="94" spans="2:21">
      <c r="M94" s="5" t="s">
        <v>406</v>
      </c>
      <c r="N94" s="182" t="s">
        <v>959</v>
      </c>
      <c r="U94" s="99"/>
    </row>
    <row r="95" spans="2:21">
      <c r="M95" s="109" t="s">
        <v>411</v>
      </c>
      <c r="N95" s="136">
        <v>144</v>
      </c>
      <c r="U95" s="99"/>
    </row>
    <row r="96" spans="2:21">
      <c r="M96" s="11" t="s">
        <v>426</v>
      </c>
      <c r="N96" s="99">
        <v>51</v>
      </c>
      <c r="U96" s="99"/>
    </row>
    <row r="97" spans="13:21">
      <c r="M97" s="109" t="s">
        <v>542</v>
      </c>
      <c r="N97" s="136">
        <v>49</v>
      </c>
      <c r="U97" s="99"/>
    </row>
    <row r="98" spans="13:21">
      <c r="M98" s="11" t="s">
        <v>667</v>
      </c>
      <c r="N98" s="99">
        <v>36</v>
      </c>
    </row>
    <row r="99" spans="13:21">
      <c r="M99" s="109" t="s">
        <v>862</v>
      </c>
      <c r="N99" s="136">
        <v>21</v>
      </c>
    </row>
    <row r="100" spans="13:21">
      <c r="M100" s="109" t="s">
        <v>562</v>
      </c>
      <c r="N100" s="136">
        <v>16</v>
      </c>
    </row>
    <row r="101" spans="13:21">
      <c r="M101" s="109" t="s">
        <v>957</v>
      </c>
      <c r="N101" s="136">
        <v>14</v>
      </c>
    </row>
    <row r="102" spans="13:21">
      <c r="M102" s="109" t="s">
        <v>538</v>
      </c>
      <c r="N102" s="136">
        <v>13</v>
      </c>
    </row>
    <row r="103" spans="13:21">
      <c r="M103" s="109" t="s">
        <v>541</v>
      </c>
      <c r="N103" s="136">
        <v>13</v>
      </c>
    </row>
    <row r="104" spans="13:21">
      <c r="M104" s="109" t="s">
        <v>539</v>
      </c>
      <c r="N104" s="136">
        <v>11</v>
      </c>
    </row>
    <row r="105" spans="13:21">
      <c r="M105" s="11" t="s">
        <v>566</v>
      </c>
      <c r="N105" s="99">
        <v>6</v>
      </c>
    </row>
    <row r="106" spans="13:21">
      <c r="M106" s="109" t="s">
        <v>478</v>
      </c>
      <c r="N106" s="136">
        <v>6</v>
      </c>
    </row>
    <row r="107" spans="13:21">
      <c r="M107" s="11" t="s">
        <v>568</v>
      </c>
      <c r="N107" s="99">
        <v>3</v>
      </c>
    </row>
    <row r="108" spans="13:21">
      <c r="M108" s="109" t="s">
        <v>479</v>
      </c>
      <c r="N108" s="136">
        <v>1</v>
      </c>
    </row>
    <row r="109" spans="13:21">
      <c r="N109" s="99">
        <f>SUM(N95:N108)</f>
        <v>384</v>
      </c>
    </row>
    <row r="118" spans="2:14" ht="21">
      <c r="B118" s="181" t="s">
        <v>1017</v>
      </c>
    </row>
    <row r="120" spans="2:14">
      <c r="M120" s="11" t="s">
        <v>1016</v>
      </c>
    </row>
    <row r="121" spans="2:14">
      <c r="M121" s="11" t="s">
        <v>1011</v>
      </c>
    </row>
    <row r="122" spans="2:14">
      <c r="M122" s="5" t="s">
        <v>406</v>
      </c>
      <c r="N122" s="182" t="s">
        <v>959</v>
      </c>
    </row>
    <row r="123" spans="2:14">
      <c r="M123" s="11" t="s">
        <v>658</v>
      </c>
      <c r="N123" s="99">
        <v>125</v>
      </c>
    </row>
    <row r="124" spans="2:14">
      <c r="M124" s="11" t="s">
        <v>495</v>
      </c>
      <c r="N124" s="99">
        <v>88</v>
      </c>
    </row>
    <row r="125" spans="2:14">
      <c r="M125" s="11" t="s">
        <v>425</v>
      </c>
      <c r="N125" s="99">
        <v>53</v>
      </c>
    </row>
    <row r="126" spans="2:14">
      <c r="M126" s="11" t="s">
        <v>543</v>
      </c>
      <c r="N126" s="99">
        <v>31</v>
      </c>
    </row>
    <row r="127" spans="2:14">
      <c r="N127" s="99">
        <f>SUM(N123:N126)</f>
        <v>297</v>
      </c>
    </row>
    <row r="129" spans="13:14">
      <c r="M129" s="109"/>
      <c r="N129" s="136"/>
    </row>
    <row r="130" spans="13:14">
      <c r="M130" s="109"/>
      <c r="N130" s="136"/>
    </row>
    <row r="131" spans="13:14">
      <c r="M131" s="109"/>
      <c r="N131" s="136"/>
    </row>
    <row r="132" spans="13:14">
      <c r="M132" s="109"/>
      <c r="N132" s="136"/>
    </row>
    <row r="133" spans="13:14">
      <c r="M133" s="109"/>
      <c r="N133" s="136"/>
    </row>
    <row r="134" spans="13:14">
      <c r="M134" s="109"/>
      <c r="N134" s="136"/>
    </row>
    <row r="135" spans="13:14">
      <c r="M135" s="109"/>
      <c r="N135" s="136"/>
    </row>
    <row r="137" spans="13:14">
      <c r="N137" s="99"/>
    </row>
    <row r="138" spans="13:14">
      <c r="N138" s="99"/>
    </row>
    <row r="145" spans="2:14" ht="21">
      <c r="B145" s="181" t="s">
        <v>1020</v>
      </c>
    </row>
    <row r="147" spans="2:14">
      <c r="M147" s="11" t="s">
        <v>1018</v>
      </c>
    </row>
    <row r="148" spans="2:14">
      <c r="M148" s="11" t="s">
        <v>1019</v>
      </c>
    </row>
    <row r="149" spans="2:14">
      <c r="M149" s="5" t="s">
        <v>406</v>
      </c>
      <c r="N149" s="182" t="s">
        <v>959</v>
      </c>
    </row>
    <row r="150" spans="2:14">
      <c r="M150" s="109" t="s">
        <v>498</v>
      </c>
      <c r="N150" s="136">
        <v>279</v>
      </c>
    </row>
    <row r="151" spans="2:14">
      <c r="M151" s="109" t="s">
        <v>499</v>
      </c>
      <c r="N151" s="136">
        <v>162</v>
      </c>
    </row>
    <row r="152" spans="2:14">
      <c r="M152" s="109" t="s">
        <v>550</v>
      </c>
      <c r="N152" s="136">
        <v>20</v>
      </c>
    </row>
    <row r="153" spans="2:14">
      <c r="M153" s="109" t="s">
        <v>549</v>
      </c>
      <c r="N153" s="136">
        <v>10</v>
      </c>
    </row>
    <row r="154" spans="2:14">
      <c r="M154" s="109" t="s">
        <v>559</v>
      </c>
      <c r="N154" s="136">
        <v>4</v>
      </c>
    </row>
    <row r="155" spans="2:14">
      <c r="M155" s="109" t="s">
        <v>553</v>
      </c>
      <c r="N155" s="136">
        <v>2</v>
      </c>
    </row>
    <row r="156" spans="2:14">
      <c r="M156" s="109" t="s">
        <v>555</v>
      </c>
      <c r="N156" s="136">
        <v>1</v>
      </c>
    </row>
    <row r="157" spans="2:14">
      <c r="M157" s="109" t="s">
        <v>501</v>
      </c>
      <c r="N157" s="136">
        <v>1</v>
      </c>
    </row>
    <row r="158" spans="2:14">
      <c r="M158" s="109" t="s">
        <v>480</v>
      </c>
      <c r="N158" s="136">
        <v>1</v>
      </c>
    </row>
    <row r="159" spans="2:14">
      <c r="N159" s="99">
        <f>SUM(N150:N158)</f>
        <v>480</v>
      </c>
    </row>
    <row r="172" spans="2:14" ht="21">
      <c r="B172" s="181" t="s">
        <v>1022</v>
      </c>
      <c r="M172" s="11" t="s">
        <v>1024</v>
      </c>
    </row>
    <row r="173" spans="2:14">
      <c r="M173" s="5" t="s">
        <v>406</v>
      </c>
      <c r="N173" s="182" t="s">
        <v>959</v>
      </c>
    </row>
    <row r="174" spans="2:14">
      <c r="M174" s="11" t="s">
        <v>659</v>
      </c>
      <c r="N174" s="99">
        <v>84</v>
      </c>
    </row>
    <row r="175" spans="2:14">
      <c r="M175" s="11" t="s">
        <v>670</v>
      </c>
      <c r="N175" s="99">
        <v>46</v>
      </c>
    </row>
    <row r="176" spans="2:14">
      <c r="M176" s="11" t="s">
        <v>661</v>
      </c>
      <c r="N176" s="99">
        <v>35</v>
      </c>
    </row>
    <row r="177" spans="13:14">
      <c r="M177" s="11" t="s">
        <v>682</v>
      </c>
      <c r="N177" s="99">
        <v>17</v>
      </c>
    </row>
    <row r="178" spans="13:14">
      <c r="M178" s="11" t="s">
        <v>677</v>
      </c>
      <c r="N178" s="99">
        <v>14</v>
      </c>
    </row>
    <row r="179" spans="13:14">
      <c r="M179" s="11" t="s">
        <v>565</v>
      </c>
      <c r="N179" s="99">
        <v>12</v>
      </c>
    </row>
    <row r="180" spans="13:14">
      <c r="M180" s="11" t="s">
        <v>376</v>
      </c>
      <c r="N180" s="99">
        <v>5</v>
      </c>
    </row>
    <row r="181" spans="13:14">
      <c r="M181" s="11" t="s">
        <v>419</v>
      </c>
      <c r="N181" s="99">
        <v>3</v>
      </c>
    </row>
    <row r="182" spans="13:14">
      <c r="M182" s="11" t="s">
        <v>312</v>
      </c>
      <c r="N182" s="99">
        <v>2</v>
      </c>
    </row>
    <row r="183" spans="13:14">
      <c r="M183" s="11" t="s">
        <v>680</v>
      </c>
      <c r="N183" s="99">
        <v>2</v>
      </c>
    </row>
    <row r="184" spans="13:14">
      <c r="N184" s="99">
        <f>SUM(N174:N183)</f>
        <v>220</v>
      </c>
    </row>
    <row r="199" spans="2:14" ht="21">
      <c r="B199" s="181" t="s">
        <v>1021</v>
      </c>
    </row>
    <row r="201" spans="2:14">
      <c r="M201" s="11" t="s">
        <v>996</v>
      </c>
    </row>
    <row r="202" spans="2:14">
      <c r="M202" s="11" t="s">
        <v>1023</v>
      </c>
    </row>
    <row r="203" spans="2:14">
      <c r="M203" s="5" t="s">
        <v>406</v>
      </c>
      <c r="N203" s="182" t="s">
        <v>959</v>
      </c>
    </row>
    <row r="204" spans="2:14">
      <c r="M204" s="11" t="s">
        <v>924</v>
      </c>
      <c r="N204" s="99">
        <v>53</v>
      </c>
    </row>
    <row r="205" spans="2:14">
      <c r="M205" s="11" t="s">
        <v>675</v>
      </c>
      <c r="N205" s="99">
        <v>38</v>
      </c>
    </row>
    <row r="206" spans="2:14">
      <c r="M206" s="11" t="s">
        <v>662</v>
      </c>
      <c r="N206" s="99">
        <v>36</v>
      </c>
    </row>
    <row r="207" spans="2:14">
      <c r="M207" s="11" t="s">
        <v>664</v>
      </c>
      <c r="N207" s="99">
        <v>29</v>
      </c>
    </row>
    <row r="208" spans="2:14">
      <c r="M208" s="11" t="s">
        <v>575</v>
      </c>
      <c r="N208" s="99">
        <v>20</v>
      </c>
    </row>
    <row r="209" spans="13:14">
      <c r="M209" s="11" t="s">
        <v>429</v>
      </c>
      <c r="N209" s="99">
        <v>20</v>
      </c>
    </row>
    <row r="210" spans="13:14">
      <c r="M210" s="11" t="s">
        <v>663</v>
      </c>
      <c r="N210" s="99">
        <v>19</v>
      </c>
    </row>
    <row r="211" spans="13:14">
      <c r="M211" s="11" t="s">
        <v>922</v>
      </c>
      <c r="N211" s="99">
        <v>19</v>
      </c>
    </row>
    <row r="212" spans="13:14">
      <c r="M212" s="11" t="s">
        <v>469</v>
      </c>
      <c r="N212" s="99">
        <v>16</v>
      </c>
    </row>
    <row r="213" spans="13:14">
      <c r="M213" s="11" t="s">
        <v>660</v>
      </c>
      <c r="N213" s="99">
        <v>4</v>
      </c>
    </row>
    <row r="214" spans="13:14">
      <c r="M214" s="11" t="s">
        <v>578</v>
      </c>
      <c r="N214" s="99">
        <v>3</v>
      </c>
    </row>
    <row r="215" spans="13:14">
      <c r="M215" s="11" t="s">
        <v>570</v>
      </c>
      <c r="N215" s="99">
        <v>3</v>
      </c>
    </row>
    <row r="216" spans="13:14">
      <c r="M216" s="11" t="s">
        <v>672</v>
      </c>
      <c r="N216" s="99">
        <v>1</v>
      </c>
    </row>
    <row r="226" spans="2:14" ht="21">
      <c r="B226" s="181" t="s">
        <v>1027</v>
      </c>
    </row>
    <row r="228" spans="2:14">
      <c r="M228" s="11" t="s">
        <v>997</v>
      </c>
    </row>
    <row r="229" spans="2:14">
      <c r="M229" s="11" t="s">
        <v>1030</v>
      </c>
    </row>
    <row r="230" spans="2:14">
      <c r="M230" s="11" t="s">
        <v>1031</v>
      </c>
    </row>
    <row r="231" spans="2:14">
      <c r="M231" s="5" t="s">
        <v>406</v>
      </c>
      <c r="N231" s="182" t="s">
        <v>959</v>
      </c>
    </row>
    <row r="232" spans="2:14">
      <c r="M232" s="11" t="s">
        <v>666</v>
      </c>
      <c r="N232" s="99">
        <v>71</v>
      </c>
    </row>
    <row r="233" spans="2:14">
      <c r="M233" s="11" t="s">
        <v>702</v>
      </c>
      <c r="N233" s="99">
        <v>36</v>
      </c>
    </row>
    <row r="234" spans="2:14">
      <c r="M234" s="11" t="s">
        <v>665</v>
      </c>
      <c r="N234" s="99">
        <v>30</v>
      </c>
    </row>
    <row r="235" spans="2:14">
      <c r="M235" s="109" t="s">
        <v>998</v>
      </c>
      <c r="N235" s="136">
        <v>27</v>
      </c>
    </row>
    <row r="236" spans="2:14">
      <c r="M236" s="11" t="s">
        <v>838</v>
      </c>
      <c r="N236" s="99">
        <v>12</v>
      </c>
    </row>
    <row r="237" spans="2:14">
      <c r="M237" s="11" t="s">
        <v>525</v>
      </c>
      <c r="N237" s="99">
        <v>6</v>
      </c>
    </row>
    <row r="238" spans="2:14">
      <c r="M238" s="11" t="s">
        <v>668</v>
      </c>
      <c r="N238" s="99">
        <v>4</v>
      </c>
    </row>
    <row r="239" spans="2:14">
      <c r="M239" s="11" t="s">
        <v>738</v>
      </c>
      <c r="N239" s="99">
        <v>4</v>
      </c>
    </row>
    <row r="240" spans="2:14">
      <c r="M240" s="11" t="s">
        <v>327</v>
      </c>
      <c r="N240" s="99">
        <v>4</v>
      </c>
    </row>
    <row r="241" spans="13:14">
      <c r="M241" s="11" t="s">
        <v>490</v>
      </c>
      <c r="N241" s="99">
        <v>4</v>
      </c>
    </row>
    <row r="242" spans="13:14">
      <c r="M242" s="11" t="s">
        <v>930</v>
      </c>
      <c r="N242" s="99">
        <v>2</v>
      </c>
    </row>
    <row r="243" spans="13:14">
      <c r="M243" s="11" t="s">
        <v>671</v>
      </c>
      <c r="N243" s="99">
        <v>2</v>
      </c>
    </row>
    <row r="244" spans="13:14">
      <c r="M244" s="11" t="s">
        <v>931</v>
      </c>
      <c r="N244" s="99">
        <v>1</v>
      </c>
    </row>
    <row r="245" spans="13:14">
      <c r="N245" s="99">
        <f>SUM(N232:N244)</f>
        <v>203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1400 Im.</vt:lpstr>
      <vt:lpstr>1500 Im.</vt:lpstr>
      <vt:lpstr>1540 Im.</vt:lpstr>
      <vt:lpstr>1580 Im.</vt:lpstr>
      <vt:lpstr>1500 Ships I</vt:lpstr>
      <vt:lpstr>1500 Ships II</vt:lpstr>
      <vt:lpstr>1500 Ships I sorted</vt:lpstr>
      <vt:lpstr>1500 Ships II unsorted</vt:lpstr>
      <vt:lpstr>1500 Ship Graphs</vt:lpstr>
      <vt:lpstr>'1400 Im.'!Criteria</vt:lpstr>
      <vt:lpstr>'1500 Im.'!Criteria</vt:lpstr>
      <vt:lpstr>'1400 Im.'!Military1500</vt:lpstr>
      <vt:lpstr>'1500 Im.'!Military1500</vt:lpstr>
      <vt:lpstr>'1400 Im.'!Name</vt:lpstr>
      <vt:lpstr>'1500 Im.'!Name</vt:lpstr>
      <vt:lpstr>'1400 Im.'!Other</vt:lpstr>
      <vt:lpstr>'1500 Im.'!Other</vt:lpstr>
      <vt:lpstr>'1540 Im.'!STA_1540</vt:lpstr>
      <vt:lpstr>'1580 Im.'!STA_1540</vt:lpstr>
      <vt:lpstr>'1400 Im.'!Starbreak_A</vt:lpstr>
      <vt:lpstr>'1500 Im.'!Starbreak_A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2011-01-09T21:47:04Z</cp:lastPrinted>
  <dcterms:created xsi:type="dcterms:W3CDTF">2006-10-08T11:13:25Z</dcterms:created>
  <dcterms:modified xsi:type="dcterms:W3CDTF">2012-03-12T03:23:09Z</dcterms:modified>
</cp:coreProperties>
</file>